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F57" i="1"/>
  <c r="C56" i="1"/>
  <c r="C55" i="1" s="1"/>
  <c r="C28" i="1" s="1"/>
  <c r="D130" i="1"/>
  <c r="G128" i="1"/>
  <c r="E128" i="1"/>
  <c r="D128" i="1"/>
  <c r="C128" i="1"/>
  <c r="D126" i="1" l="1"/>
  <c r="F129" i="1"/>
  <c r="J128" i="1"/>
  <c r="I128" i="1"/>
  <c r="H128" i="1"/>
  <c r="D125" i="1"/>
  <c r="D118" i="1" s="1"/>
  <c r="F127" i="1"/>
  <c r="J126" i="1"/>
  <c r="J125" i="1" s="1"/>
  <c r="J118" i="1" s="1"/>
  <c r="I126" i="1"/>
  <c r="H126" i="1"/>
  <c r="G126" i="1"/>
  <c r="F126" i="1"/>
  <c r="K126" i="1" s="1"/>
  <c r="E126" i="1"/>
  <c r="C126" i="1"/>
  <c r="F117" i="1"/>
  <c r="F107" i="1"/>
  <c r="F86" i="1"/>
  <c r="F78" i="1"/>
  <c r="F75" i="1"/>
  <c r="F65" i="1"/>
  <c r="F51" i="1"/>
  <c r="F38" i="1"/>
  <c r="F31" i="1"/>
  <c r="F22" i="1"/>
  <c r="F20" i="1"/>
  <c r="F14" i="1"/>
  <c r="F17" i="1"/>
  <c r="F128" i="1" l="1"/>
  <c r="K128" i="1" s="1"/>
  <c r="H125" i="1"/>
  <c r="H118" i="1" s="1"/>
  <c r="C125" i="1"/>
  <c r="E125" i="1"/>
  <c r="E118" i="1" s="1"/>
  <c r="G125" i="1"/>
  <c r="G118" i="1" s="1"/>
  <c r="I125" i="1"/>
  <c r="I118" i="1" s="1"/>
  <c r="J123" i="1"/>
  <c r="I123" i="1"/>
  <c r="I122" i="1" s="1"/>
  <c r="H123" i="1"/>
  <c r="H122" i="1" s="1"/>
  <c r="G123" i="1"/>
  <c r="G122" i="1" s="1"/>
  <c r="F123" i="1"/>
  <c r="E123" i="1"/>
  <c r="E122" i="1" s="1"/>
  <c r="D123" i="1"/>
  <c r="D122" i="1" s="1"/>
  <c r="C123" i="1"/>
  <c r="C122" i="1" s="1"/>
  <c r="J122" i="1"/>
  <c r="J120" i="1"/>
  <c r="I120" i="1"/>
  <c r="I119" i="1" s="1"/>
  <c r="H120" i="1"/>
  <c r="H119" i="1" s="1"/>
  <c r="G120" i="1"/>
  <c r="G119" i="1" s="1"/>
  <c r="F120" i="1"/>
  <c r="K120" i="1" s="1"/>
  <c r="E120" i="1"/>
  <c r="E119" i="1" s="1"/>
  <c r="D120" i="1"/>
  <c r="D119" i="1" s="1"/>
  <c r="C120" i="1"/>
  <c r="C119" i="1" s="1"/>
  <c r="C118" i="1" s="1"/>
  <c r="J119" i="1"/>
  <c r="J116" i="1"/>
  <c r="I116" i="1"/>
  <c r="H116" i="1"/>
  <c r="H113" i="1" s="1"/>
  <c r="G116" i="1"/>
  <c r="F116" i="1"/>
  <c r="K116" i="1" s="1"/>
  <c r="E116" i="1"/>
  <c r="D116" i="1"/>
  <c r="C116" i="1"/>
  <c r="J114" i="1"/>
  <c r="I114" i="1"/>
  <c r="H114" i="1"/>
  <c r="G114" i="1"/>
  <c r="F114" i="1"/>
  <c r="K114" i="1" s="1"/>
  <c r="E114" i="1"/>
  <c r="D114" i="1"/>
  <c r="C114" i="1"/>
  <c r="J111" i="1"/>
  <c r="I111" i="1"/>
  <c r="H111" i="1"/>
  <c r="G111" i="1"/>
  <c r="F111" i="1"/>
  <c r="K111" i="1" s="1"/>
  <c r="E111" i="1"/>
  <c r="D111" i="1"/>
  <c r="C111" i="1"/>
  <c r="J109" i="1"/>
  <c r="J108" i="1" s="1"/>
  <c r="I109" i="1"/>
  <c r="I108" i="1" s="1"/>
  <c r="H109" i="1"/>
  <c r="H108" i="1" s="1"/>
  <c r="G109" i="1"/>
  <c r="F109" i="1"/>
  <c r="E109" i="1"/>
  <c r="E108" i="1" s="1"/>
  <c r="D109" i="1"/>
  <c r="D108" i="1" s="1"/>
  <c r="C109" i="1"/>
  <c r="J106" i="1"/>
  <c r="I106" i="1"/>
  <c r="H106" i="1"/>
  <c r="G106" i="1"/>
  <c r="F106" i="1"/>
  <c r="K106" i="1" s="1"/>
  <c r="E106" i="1"/>
  <c r="D106" i="1"/>
  <c r="C106" i="1"/>
  <c r="J104" i="1"/>
  <c r="I104" i="1"/>
  <c r="H104" i="1"/>
  <c r="G104" i="1"/>
  <c r="F104" i="1"/>
  <c r="K104" i="1" s="1"/>
  <c r="E104" i="1"/>
  <c r="D104" i="1"/>
  <c r="D103" i="1" s="1"/>
  <c r="C104" i="1"/>
  <c r="H103" i="1"/>
  <c r="J101" i="1"/>
  <c r="I101" i="1"/>
  <c r="H101" i="1"/>
  <c r="G101" i="1"/>
  <c r="F101" i="1"/>
  <c r="K101" i="1" s="1"/>
  <c r="E101" i="1"/>
  <c r="D101" i="1"/>
  <c r="C101" i="1"/>
  <c r="J99" i="1"/>
  <c r="J98" i="1" s="1"/>
  <c r="I99" i="1"/>
  <c r="I98" i="1" s="1"/>
  <c r="H99" i="1"/>
  <c r="H98" i="1" s="1"/>
  <c r="G99" i="1"/>
  <c r="G98" i="1" s="1"/>
  <c r="F99" i="1"/>
  <c r="E99" i="1"/>
  <c r="E98" i="1" s="1"/>
  <c r="D99" i="1"/>
  <c r="D98" i="1" s="1"/>
  <c r="C99" i="1"/>
  <c r="C98" i="1" s="1"/>
  <c r="J96" i="1"/>
  <c r="I96" i="1"/>
  <c r="H96" i="1"/>
  <c r="G96" i="1"/>
  <c r="F96" i="1"/>
  <c r="K96" i="1" s="1"/>
  <c r="E96" i="1"/>
  <c r="D96" i="1"/>
  <c r="C96" i="1"/>
  <c r="J94" i="1"/>
  <c r="I94" i="1"/>
  <c r="H94" i="1"/>
  <c r="G94" i="1"/>
  <c r="F94" i="1"/>
  <c r="K94" i="1" s="1"/>
  <c r="E94" i="1"/>
  <c r="D94" i="1"/>
  <c r="C94" i="1"/>
  <c r="C89" i="1" s="1"/>
  <c r="J92" i="1"/>
  <c r="I92" i="1"/>
  <c r="H92" i="1"/>
  <c r="G92" i="1"/>
  <c r="F92" i="1"/>
  <c r="K92" i="1" s="1"/>
  <c r="E92" i="1"/>
  <c r="D92" i="1"/>
  <c r="C92" i="1"/>
  <c r="J90" i="1"/>
  <c r="I90" i="1"/>
  <c r="H90" i="1"/>
  <c r="G90" i="1"/>
  <c r="F90" i="1"/>
  <c r="K90" i="1" s="1"/>
  <c r="E90" i="1"/>
  <c r="D90" i="1"/>
  <c r="C90" i="1"/>
  <c r="J87" i="1"/>
  <c r="I87" i="1"/>
  <c r="H87" i="1"/>
  <c r="G87" i="1"/>
  <c r="F87" i="1"/>
  <c r="K87" i="1" s="1"/>
  <c r="E87" i="1"/>
  <c r="D87" i="1"/>
  <c r="C87" i="1"/>
  <c r="J85" i="1"/>
  <c r="J84" i="1" s="1"/>
  <c r="I85" i="1"/>
  <c r="I84" i="1" s="1"/>
  <c r="H85" i="1"/>
  <c r="H84" i="1" s="1"/>
  <c r="G85" i="1"/>
  <c r="G84" i="1" s="1"/>
  <c r="F85" i="1"/>
  <c r="E85" i="1"/>
  <c r="E84" i="1" s="1"/>
  <c r="D85" i="1"/>
  <c r="D84" i="1" s="1"/>
  <c r="C85" i="1"/>
  <c r="C84" i="1" s="1"/>
  <c r="J81" i="1"/>
  <c r="I81" i="1"/>
  <c r="H81" i="1"/>
  <c r="G81" i="1"/>
  <c r="F81" i="1"/>
  <c r="K81" i="1" s="1"/>
  <c r="E81" i="1"/>
  <c r="D81" i="1"/>
  <c r="C81" i="1"/>
  <c r="J79" i="1"/>
  <c r="I79" i="1"/>
  <c r="H79" i="1"/>
  <c r="G79" i="1"/>
  <c r="F79" i="1"/>
  <c r="K79" i="1" s="1"/>
  <c r="E79" i="1"/>
  <c r="D79" i="1"/>
  <c r="C79" i="1"/>
  <c r="J77" i="1"/>
  <c r="J76" i="1" s="1"/>
  <c r="I77" i="1"/>
  <c r="I76" i="1" s="1"/>
  <c r="H77" i="1"/>
  <c r="H76" i="1" s="1"/>
  <c r="G77" i="1"/>
  <c r="F77" i="1"/>
  <c r="E77" i="1"/>
  <c r="E76" i="1" s="1"/>
  <c r="D77" i="1"/>
  <c r="D76" i="1" s="1"/>
  <c r="C77" i="1"/>
  <c r="J73" i="1"/>
  <c r="I73" i="1"/>
  <c r="H73" i="1"/>
  <c r="G73" i="1"/>
  <c r="F73" i="1"/>
  <c r="K73" i="1" s="1"/>
  <c r="E73" i="1"/>
  <c r="D73" i="1"/>
  <c r="C73" i="1"/>
  <c r="J71" i="1"/>
  <c r="I71" i="1"/>
  <c r="H71" i="1"/>
  <c r="G71" i="1"/>
  <c r="F71" i="1"/>
  <c r="K71" i="1" s="1"/>
  <c r="E71" i="1"/>
  <c r="D71" i="1"/>
  <c r="C71" i="1"/>
  <c r="H70" i="1"/>
  <c r="J68" i="1"/>
  <c r="I68" i="1"/>
  <c r="H68" i="1"/>
  <c r="G68" i="1"/>
  <c r="F68" i="1"/>
  <c r="K68" i="1" s="1"/>
  <c r="E68" i="1"/>
  <c r="D68" i="1"/>
  <c r="C68" i="1"/>
  <c r="J66" i="1"/>
  <c r="I66" i="1"/>
  <c r="H66" i="1"/>
  <c r="G66" i="1"/>
  <c r="F66" i="1"/>
  <c r="K66" i="1" s="1"/>
  <c r="E66" i="1"/>
  <c r="D66" i="1"/>
  <c r="C66" i="1"/>
  <c r="J64" i="1"/>
  <c r="I64" i="1"/>
  <c r="H64" i="1"/>
  <c r="G64" i="1"/>
  <c r="F64" i="1"/>
  <c r="K64" i="1" s="1"/>
  <c r="E64" i="1"/>
  <c r="D64" i="1"/>
  <c r="C64" i="1"/>
  <c r="J62" i="1"/>
  <c r="J61" i="1" s="1"/>
  <c r="I62" i="1"/>
  <c r="H62" i="1"/>
  <c r="H61" i="1" s="1"/>
  <c r="G62" i="1"/>
  <c r="G61" i="1" s="1"/>
  <c r="F62" i="1"/>
  <c r="E62" i="1"/>
  <c r="D62" i="1"/>
  <c r="D61" i="1" s="1"/>
  <c r="C62" i="1"/>
  <c r="J58" i="1"/>
  <c r="I58" i="1"/>
  <c r="H58" i="1"/>
  <c r="G58" i="1"/>
  <c r="F58" i="1"/>
  <c r="K58" i="1" s="1"/>
  <c r="E58" i="1"/>
  <c r="D58" i="1"/>
  <c r="C58" i="1"/>
  <c r="J56" i="1"/>
  <c r="J55" i="1" s="1"/>
  <c r="I56" i="1"/>
  <c r="I55" i="1" s="1"/>
  <c r="H56" i="1"/>
  <c r="H55" i="1" s="1"/>
  <c r="G56" i="1"/>
  <c r="G55" i="1" s="1"/>
  <c r="F56" i="1"/>
  <c r="E56" i="1"/>
  <c r="E55" i="1" s="1"/>
  <c r="E28" i="1" s="1"/>
  <c r="D56" i="1"/>
  <c r="D55" i="1" s="1"/>
  <c r="J53" i="1"/>
  <c r="I53" i="1"/>
  <c r="I52" i="1" s="1"/>
  <c r="H53" i="1"/>
  <c r="H52" i="1" s="1"/>
  <c r="G53" i="1"/>
  <c r="G52" i="1" s="1"/>
  <c r="F53" i="1"/>
  <c r="K53" i="1" s="1"/>
  <c r="E53" i="1"/>
  <c r="E52" i="1" s="1"/>
  <c r="D53" i="1"/>
  <c r="D52" i="1" s="1"/>
  <c r="C53" i="1"/>
  <c r="C52" i="1" s="1"/>
  <c r="J52" i="1"/>
  <c r="J50" i="1"/>
  <c r="I50" i="1"/>
  <c r="I49" i="1" s="1"/>
  <c r="H50" i="1"/>
  <c r="H49" i="1" s="1"/>
  <c r="G50" i="1"/>
  <c r="G49" i="1" s="1"/>
  <c r="F50" i="1"/>
  <c r="K50" i="1" s="1"/>
  <c r="E50" i="1"/>
  <c r="E49" i="1" s="1"/>
  <c r="D50" i="1"/>
  <c r="D49" i="1" s="1"/>
  <c r="C50" i="1"/>
  <c r="C49" i="1" s="1"/>
  <c r="J49" i="1"/>
  <c r="J47" i="1"/>
  <c r="I47" i="1"/>
  <c r="H47" i="1"/>
  <c r="G47" i="1"/>
  <c r="F47" i="1"/>
  <c r="K47" i="1" s="1"/>
  <c r="E47" i="1"/>
  <c r="D47" i="1"/>
  <c r="C47" i="1"/>
  <c r="J45" i="1"/>
  <c r="I45" i="1"/>
  <c r="H45" i="1"/>
  <c r="G45" i="1"/>
  <c r="F45" i="1"/>
  <c r="K45" i="1" s="1"/>
  <c r="E45" i="1"/>
  <c r="D45" i="1"/>
  <c r="C45" i="1"/>
  <c r="J43" i="1"/>
  <c r="I43" i="1"/>
  <c r="H43" i="1"/>
  <c r="G43" i="1"/>
  <c r="F43" i="1"/>
  <c r="K43" i="1" s="1"/>
  <c r="E43" i="1"/>
  <c r="D43" i="1"/>
  <c r="C43" i="1"/>
  <c r="J41" i="1"/>
  <c r="J40" i="1" s="1"/>
  <c r="I41" i="1"/>
  <c r="I40" i="1" s="1"/>
  <c r="H41" i="1"/>
  <c r="H40" i="1" s="1"/>
  <c r="G41" i="1"/>
  <c r="F41" i="1"/>
  <c r="K41" i="1" s="1"/>
  <c r="E41" i="1"/>
  <c r="E40" i="1" s="1"/>
  <c r="D41" i="1"/>
  <c r="D40" i="1" s="1"/>
  <c r="C41" i="1"/>
  <c r="J37" i="1"/>
  <c r="J36" i="1" s="1"/>
  <c r="I37" i="1"/>
  <c r="I36" i="1" s="1"/>
  <c r="H37" i="1"/>
  <c r="H36" i="1" s="1"/>
  <c r="G37" i="1"/>
  <c r="G36" i="1" s="1"/>
  <c r="F37" i="1"/>
  <c r="K37" i="1" s="1"/>
  <c r="E37" i="1"/>
  <c r="E36" i="1" s="1"/>
  <c r="D37" i="1"/>
  <c r="D36" i="1" s="1"/>
  <c r="C37" i="1"/>
  <c r="C36" i="1" s="1"/>
  <c r="J34" i="1"/>
  <c r="I34" i="1"/>
  <c r="H34" i="1"/>
  <c r="G34" i="1"/>
  <c r="F34" i="1"/>
  <c r="K34" i="1" s="1"/>
  <c r="E34" i="1"/>
  <c r="D34" i="1"/>
  <c r="C34" i="1"/>
  <c r="J32" i="1"/>
  <c r="I32" i="1"/>
  <c r="H32" i="1"/>
  <c r="G32" i="1"/>
  <c r="F32" i="1"/>
  <c r="K32" i="1" s="1"/>
  <c r="E32" i="1"/>
  <c r="D32" i="1"/>
  <c r="C32" i="1"/>
  <c r="J30" i="1"/>
  <c r="J29" i="1" s="1"/>
  <c r="I30" i="1"/>
  <c r="I29" i="1" s="1"/>
  <c r="H30" i="1"/>
  <c r="H29" i="1" s="1"/>
  <c r="G30" i="1"/>
  <c r="F30" i="1"/>
  <c r="K30" i="1" s="1"/>
  <c r="E30" i="1"/>
  <c r="E29" i="1" s="1"/>
  <c r="D30" i="1"/>
  <c r="D29" i="1" s="1"/>
  <c r="C30" i="1"/>
  <c r="J26" i="1"/>
  <c r="I26" i="1"/>
  <c r="I25" i="1" s="1"/>
  <c r="H26" i="1"/>
  <c r="H25" i="1" s="1"/>
  <c r="G26" i="1"/>
  <c r="G25" i="1" s="1"/>
  <c r="F26" i="1"/>
  <c r="K26" i="1" s="1"/>
  <c r="E26" i="1"/>
  <c r="E25" i="1" s="1"/>
  <c r="D26" i="1"/>
  <c r="D25" i="1" s="1"/>
  <c r="C26" i="1"/>
  <c r="C25" i="1" s="1"/>
  <c r="J25" i="1"/>
  <c r="J23" i="1"/>
  <c r="I23" i="1"/>
  <c r="H23" i="1"/>
  <c r="K22" i="1" s="1"/>
  <c r="G23" i="1"/>
  <c r="F23" i="1"/>
  <c r="K23" i="1" s="1"/>
  <c r="E23" i="1"/>
  <c r="E22" i="1" s="1"/>
  <c r="D23" i="1"/>
  <c r="C23" i="1"/>
  <c r="J19" i="1"/>
  <c r="I19" i="1"/>
  <c r="I18" i="1" s="1"/>
  <c r="H19" i="1"/>
  <c r="H18" i="1" s="1"/>
  <c r="G19" i="1"/>
  <c r="G18" i="1" s="1"/>
  <c r="F19" i="1"/>
  <c r="K19" i="1" s="1"/>
  <c r="E19" i="1"/>
  <c r="E18" i="1" s="1"/>
  <c r="D19" i="1"/>
  <c r="D18" i="1" s="1"/>
  <c r="C19" i="1"/>
  <c r="C18" i="1" s="1"/>
  <c r="J18" i="1"/>
  <c r="J16" i="1"/>
  <c r="I16" i="1"/>
  <c r="I15" i="1" s="1"/>
  <c r="H16" i="1"/>
  <c r="H15" i="1" s="1"/>
  <c r="G16" i="1"/>
  <c r="G15" i="1" s="1"/>
  <c r="F16" i="1"/>
  <c r="K16" i="1" s="1"/>
  <c r="E16" i="1"/>
  <c r="E15" i="1" s="1"/>
  <c r="D16" i="1"/>
  <c r="D15" i="1" s="1"/>
  <c r="C16" i="1"/>
  <c r="C15" i="1" s="1"/>
  <c r="J15" i="1"/>
  <c r="J13" i="1"/>
  <c r="I13" i="1"/>
  <c r="I12" i="1" s="1"/>
  <c r="H13" i="1"/>
  <c r="H12" i="1" s="1"/>
  <c r="G13" i="1"/>
  <c r="G12" i="1" s="1"/>
  <c r="F13" i="1"/>
  <c r="K13" i="1" s="1"/>
  <c r="E13" i="1"/>
  <c r="E12" i="1" s="1"/>
  <c r="D13" i="1"/>
  <c r="D12" i="1" s="1"/>
  <c r="C13" i="1"/>
  <c r="C12" i="1" s="1"/>
  <c r="J12" i="1"/>
  <c r="F125" i="1" l="1"/>
  <c r="K123" i="1"/>
  <c r="F25" i="1"/>
  <c r="E89" i="1"/>
  <c r="G89" i="1"/>
  <c r="I89" i="1"/>
  <c r="D89" i="1"/>
  <c r="H89" i="1"/>
  <c r="J89" i="1"/>
  <c r="F122" i="1"/>
  <c r="F52" i="1"/>
  <c r="F49" i="1"/>
  <c r="F119" i="1"/>
  <c r="K119" i="1" s="1"/>
  <c r="F12" i="1"/>
  <c r="F15" i="1"/>
  <c r="F18" i="1"/>
  <c r="C113" i="1"/>
  <c r="E113" i="1"/>
  <c r="G113" i="1"/>
  <c r="I113" i="1"/>
  <c r="D113" i="1"/>
  <c r="J113" i="1"/>
  <c r="C29" i="1"/>
  <c r="G29" i="1"/>
  <c r="C76" i="1"/>
  <c r="G76" i="1"/>
  <c r="H60" i="1"/>
  <c r="J11" i="1"/>
  <c r="D11" i="1"/>
  <c r="J28" i="1"/>
  <c r="C40" i="1"/>
  <c r="G40" i="1"/>
  <c r="C61" i="1"/>
  <c r="C70" i="1"/>
  <c r="E70" i="1"/>
  <c r="G70" i="1"/>
  <c r="I70" i="1"/>
  <c r="D70" i="1"/>
  <c r="D60" i="1" s="1"/>
  <c r="J70" i="1"/>
  <c r="H11" i="1"/>
  <c r="K12" i="1"/>
  <c r="K15" i="1"/>
  <c r="K18" i="1"/>
  <c r="I28" i="1"/>
  <c r="D28" i="1"/>
  <c r="H28" i="1"/>
  <c r="K49" i="1"/>
  <c r="I61" i="1"/>
  <c r="C108" i="1"/>
  <c r="G108" i="1"/>
  <c r="C11" i="1"/>
  <c r="E11" i="1"/>
  <c r="G11" i="1"/>
  <c r="I11" i="1"/>
  <c r="K25" i="1"/>
  <c r="K52" i="1"/>
  <c r="E103" i="1"/>
  <c r="G103" i="1"/>
  <c r="I103" i="1"/>
  <c r="J103" i="1"/>
  <c r="F113" i="1"/>
  <c r="K113" i="1" s="1"/>
  <c r="C103" i="1"/>
  <c r="F70" i="1"/>
  <c r="K70" i="1" s="1"/>
  <c r="E61" i="1"/>
  <c r="K56" i="1"/>
  <c r="F55" i="1"/>
  <c r="K55" i="1" s="1"/>
  <c r="K62" i="1"/>
  <c r="F61" i="1"/>
  <c r="K77" i="1"/>
  <c r="F76" i="1"/>
  <c r="K76" i="1" s="1"/>
  <c r="K85" i="1"/>
  <c r="F84" i="1"/>
  <c r="K84" i="1" s="1"/>
  <c r="K99" i="1"/>
  <c r="F98" i="1"/>
  <c r="K98" i="1" s="1"/>
  <c r="F29" i="1"/>
  <c r="F36" i="1"/>
  <c r="K36" i="1" s="1"/>
  <c r="F40" i="1"/>
  <c r="K40" i="1" s="1"/>
  <c r="F89" i="1"/>
  <c r="K89" i="1" s="1"/>
  <c r="F103" i="1"/>
  <c r="K103" i="1" s="1"/>
  <c r="K109" i="1"/>
  <c r="F108" i="1"/>
  <c r="K108" i="1" s="1"/>
  <c r="K122" i="1"/>
  <c r="J60" i="1" l="1"/>
  <c r="J130" i="1" s="1"/>
  <c r="F118" i="1"/>
  <c r="K125" i="1"/>
  <c r="F11" i="1"/>
  <c r="G60" i="1"/>
  <c r="G28" i="1"/>
  <c r="H130" i="1"/>
  <c r="C60" i="1"/>
  <c r="C130" i="1" s="1"/>
  <c r="E60" i="1"/>
  <c r="E130" i="1" s="1"/>
  <c r="I60" i="1"/>
  <c r="I130" i="1" s="1"/>
  <c r="K29" i="1"/>
  <c r="F28" i="1"/>
  <c r="K28" i="1" s="1"/>
  <c r="K118" i="1"/>
  <c r="F60" i="1"/>
  <c r="K60" i="1" s="1"/>
  <c r="K61" i="1"/>
  <c r="K11" i="1"/>
  <c r="F130" i="1" l="1"/>
  <c r="K130" i="1" s="1"/>
  <c r="G130" i="1"/>
</calcChain>
</file>

<file path=xl/sharedStrings.xml><?xml version="1.0" encoding="utf-8"?>
<sst xmlns="http://schemas.openxmlformats.org/spreadsheetml/2006/main" count="140" uniqueCount="135">
  <si>
    <t>ESTADO ANALITICO DEL EJERCICIO DEL PRESUPUESTO DE EGRESOS</t>
  </si>
  <si>
    <t>CLASIFICACION ADMINISTRATIVA</t>
  </si>
  <si>
    <t>DEL 01 DE ENERO AL 31 DE MARZO DE 2019</t>
  </si>
  <si>
    <t>ORGANISMO PARAMUNICIPAL: INSTITUTO MUNICIPAL DE INVESTIGACIÓN Y PLANEACIÓN</t>
  </si>
  <si>
    <t>O.P.10</t>
  </si>
  <si>
    <t>CLAVE</t>
  </si>
  <si>
    <t>CAPÍTULO Y PARTIDA</t>
  </si>
  <si>
    <t>EGRESOS</t>
  </si>
  <si>
    <t>SUBEJERCICIO</t>
  </si>
  <si>
    <t>APROBADO</t>
  </si>
  <si>
    <t>MODIFICACIÓN</t>
  </si>
  <si>
    <t>PRESUPUESTO</t>
  </si>
  <si>
    <t>COMPROMETIDO</t>
  </si>
  <si>
    <t>DEVENGADO</t>
  </si>
  <si>
    <t>EJERCIDO</t>
  </si>
  <si>
    <t>PAGADO</t>
  </si>
  <si>
    <t>AMPL.</t>
  </si>
  <si>
    <t>REDUCC.</t>
  </si>
  <si>
    <t>MODIFICADO</t>
  </si>
  <si>
    <t>DEPENDENCIA: DIRECCIÓN GENERAL</t>
  </si>
  <si>
    <t>SERVICIOS PERSONALES</t>
  </si>
  <si>
    <t>REMUNERACIONES AL PERSONAL DE CARÁCTER PERMANENTE</t>
  </si>
  <si>
    <t>SUELDO BASE AL PERSONAL PERMANENTE</t>
  </si>
  <si>
    <t>Sueldos</t>
  </si>
  <si>
    <t>REMUNERACIONES AL PERSONAL DE CARÁCTER TRANSITORIO</t>
  </si>
  <si>
    <t>HONORARIOS ASIMILABLES A SALARIOS</t>
  </si>
  <si>
    <t>Honorarios</t>
  </si>
  <si>
    <t>REMUNERACIONES ADICIONALES Y ESPECIALES</t>
  </si>
  <si>
    <t>PRIMAS DE VACACIONES, DOMINICAL Y GRATIFICACIÓN FIN DE AÑO</t>
  </si>
  <si>
    <t>PRIMAS DE VACACIONES Y DOMINIC</t>
  </si>
  <si>
    <t>GRATIFICACION DE FIN DE AÑO</t>
  </si>
  <si>
    <t>SEGURIDAD SOCIAL</t>
  </si>
  <si>
    <t>APORTACIONES DE SEGURIDAD SOCIAL</t>
  </si>
  <si>
    <t>Cuotas por servicio médico del</t>
  </si>
  <si>
    <t>OTRAS PRESTACIONES SOCIALES Y ECONOMICAS</t>
  </si>
  <si>
    <t>INDEMNIZACIONES</t>
  </si>
  <si>
    <t>Pago de liquidaciones</t>
  </si>
  <si>
    <t>MATERIALES Y SUMINISTROS</t>
  </si>
  <si>
    <t>MATERIALES DE ADMINISTRACIÓN, EMISIÓN DE DOCUMENTOS Y ARTÍCULOS OFICIALES</t>
  </si>
  <si>
    <t>MATERIALES, UTILES Y EQUIPOS MENORES DE OFICINA</t>
  </si>
  <si>
    <t>Materiales, Utiles y equipos m</t>
  </si>
  <si>
    <t>MATERIALES Y UTILES DE IMPRESIÓN Y REPRODUCCION</t>
  </si>
  <si>
    <t>Materiales y útiles de impresi</t>
  </si>
  <si>
    <t>MATERIAL DE LIMPIEZA</t>
  </si>
  <si>
    <t>Material de limpieza</t>
  </si>
  <si>
    <t>ALIMENTOS Y UTENSILIOS</t>
  </si>
  <si>
    <t>PRODUCTOS ALIMENTICIOS PARA PERSONAS</t>
  </si>
  <si>
    <t>Productos alimenticios para el</t>
  </si>
  <si>
    <t>ADQUISICION DE AGUA POTABLE</t>
  </si>
  <si>
    <t>MATERIALES Y ARTICULOS DE CONSTRUCCIÓN Y  DE REPARACIÓN</t>
  </si>
  <si>
    <t>MADERA Y PRODUCTOS DE MADERA</t>
  </si>
  <si>
    <t>MATERIAL ELECTRICO Y ELECTRONICO</t>
  </si>
  <si>
    <t>MATERIAL ELECTRICO Y ELECTRONI</t>
  </si>
  <si>
    <t>MATERIALES COMPLEMENTARIOS</t>
  </si>
  <si>
    <t>OTROS MATERIALES Y ARTICULOS DE CONSTRUCCION Y REPARACION</t>
  </si>
  <si>
    <t>OTROS MATERIALES Y ARTICULOS D</t>
  </si>
  <si>
    <t>COMBUSTIBLES, LUBRICANTES Y ADITIVOS</t>
  </si>
  <si>
    <t>Combustibles</t>
  </si>
  <si>
    <t>VESTUARIO, BLANCOS, PRENDAS DE PROTECCION Y ARTICULOS DEPORTIVOS</t>
  </si>
  <si>
    <t>VESTUARIO Y UNIFORMES</t>
  </si>
  <si>
    <t>Vestuario y uniformes</t>
  </si>
  <si>
    <t>HERRAMIENTAS, REFACCIONES Y ACCESORIOS MENORES</t>
  </si>
  <si>
    <t>REFACCIONES Y ACCESORIOS MENORES DE MAQUINARIA Y OTROS EQUIPOS</t>
  </si>
  <si>
    <t>REFACCIONES Y ACCESORIOS MENOR</t>
  </si>
  <si>
    <t>REFACCIONES Y ACCESORIOS MENORES OTROS BIENES MUEBLES</t>
  </si>
  <si>
    <t>Refacciones y accesorios menor</t>
  </si>
  <si>
    <t>SERVICIOS GENERALES</t>
  </si>
  <si>
    <t>SERVICIOS BASICOS</t>
  </si>
  <si>
    <t>ENERGIA ELECTRICA</t>
  </si>
  <si>
    <t>Energia electrica</t>
  </si>
  <si>
    <t>AGUA</t>
  </si>
  <si>
    <t>Agua Potable</t>
  </si>
  <si>
    <t>TELEFONIA TRADICIONAL</t>
  </si>
  <si>
    <t>Telefonia tradicional</t>
  </si>
  <si>
    <t>SERVICIOS POSTALES Y TELEGRAFICOS</t>
  </si>
  <si>
    <t>Servicio Postal</t>
  </si>
  <si>
    <t>SERVICIO DE ARRENDAMIENTO</t>
  </si>
  <si>
    <t>ARRENDAMIENTO DE EDIFICIOS</t>
  </si>
  <si>
    <t>Arrendamiento de edificios</t>
  </si>
  <si>
    <t>ARRENDAMIENTO DE MOBILIARIO Y EQUIPO DE ADMINISTRACION, EDUCACIONAL Y RECREATIVO</t>
  </si>
  <si>
    <t>ARRENDAMIENTO DE MUEBLES, MAQU</t>
  </si>
  <si>
    <t>Arrendamiento de equipo y bien</t>
  </si>
  <si>
    <t>SERVICIOS PROFESIONALES, CIENTIFICOS, TECNICOS Y OTROS SERVICIOS</t>
  </si>
  <si>
    <t>SERVICIOS LEGALES, DE CONTABILIDAD, AUDITORIAS Y RELACIONADOS</t>
  </si>
  <si>
    <t>Servicios legales, de contabil</t>
  </si>
  <si>
    <t>SERVICIOS DE CONSULTORIA ADMINISTRATIVA, PROCESOS, TECNICA Y EN TECNOLOGIAS DE LA INFORMACION</t>
  </si>
  <si>
    <t>Servicios de informitica</t>
  </si>
  <si>
    <t>SERVICIOS DE APOYO ADMINISTRATIVO, TRADUCCION, FOTOCOPIADO E IMPRESIÓN</t>
  </si>
  <si>
    <t>APOYOS A COMISARIOS CIUDADANOS</t>
  </si>
  <si>
    <t>Impresiones y publicaciones of</t>
  </si>
  <si>
    <t>SERVICIOS FINANCIEROS, BANCARIOS Y COMERCIALES</t>
  </si>
  <si>
    <t>SERVICIOS FINANCIEROS Y  BANCARIOS</t>
  </si>
  <si>
    <t>Servicios financieros y bancar</t>
  </si>
  <si>
    <t>FLETES Y MANIOBRAS</t>
  </si>
  <si>
    <t>Fletes y maniobras</t>
  </si>
  <si>
    <t>SERVICIOS DE INSTALACION, REPARACION,  MANTENIMIENTO Y CONSERVACION.</t>
  </si>
  <si>
    <t>CONSERVACION  Y MANTENIMIENTO MENOR DE INMUEBLES</t>
  </si>
  <si>
    <t>Mantenimiento y conservación d</t>
  </si>
  <si>
    <t>INSTALACION, REPARACION Y MANTENIMIENTO DE EQUIPO DE COMPUTO Y TECNOLOGIA DE LA INFORMACION</t>
  </si>
  <si>
    <t>Instalaciones</t>
  </si>
  <si>
    <t>REPARACION Y MANTENIMIENTO DE EQUIPO DE TRANSPORTE</t>
  </si>
  <si>
    <t>INSTALACION, REPARACION  Y MANTENIMIENTO DE MAQUINARIA, OTROS EQUIPOS Y HERRAMIENTAS</t>
  </si>
  <si>
    <t>Mantenimiento y conservacion d</t>
  </si>
  <si>
    <t>SERVICIOS DE COMUNICACIÓN SOCIAL Y PUBLICIDAD</t>
  </si>
  <si>
    <t>DIFUSION POR RADIO, TELEVISION Y OTROS MEDIOS DE MENSAJES SOBRE PROGRAMAS Y ACTIVIDADES GUBERNAMENTALES</t>
  </si>
  <si>
    <t>Difusion por radio, television</t>
  </si>
  <si>
    <t>SERVICIOS DE REVELADO DE FOTOGRAFIAS</t>
  </si>
  <si>
    <t>Servicios de revelado de fotog</t>
  </si>
  <si>
    <t>SERVICIOS DE TRASLADO Y VIATICOS</t>
  </si>
  <si>
    <t>PASAJES TERRESTRES</t>
  </si>
  <si>
    <t xml:space="preserve">Pasajes terrestres nacionales </t>
  </si>
  <si>
    <t>VIATICOS EN EL PAÍS</t>
  </si>
  <si>
    <t>Viáticos en el País</t>
  </si>
  <si>
    <t>SERVICIOS OFICIALES</t>
  </si>
  <si>
    <t>GASTOS DE CEREMONIAL</t>
  </si>
  <si>
    <t>Gastos de ceremonial</t>
  </si>
  <si>
    <t>GASTOS DE ORDEN SOCIAL Y  CULTURAL</t>
  </si>
  <si>
    <t>Gastos de orden social y cultu</t>
  </si>
  <si>
    <t>OTROS SERVICIOS GENERALES</t>
  </si>
  <si>
    <t>OTROS IMPUESTOS Y DERECHOS</t>
  </si>
  <si>
    <t>Impuestos y derechos</t>
  </si>
  <si>
    <t>PENAS, MULTAS, ACCESORIOS Y ACTUALIZACIONES</t>
  </si>
  <si>
    <t>Penas, Multas, Accesorios y Ac</t>
  </si>
  <si>
    <t>BIENES MUEBLES, INMUEBLES E INTANGIBLES</t>
  </si>
  <si>
    <t>MOBILIARIO Y EQUIPO DE ADMINISTRACION</t>
  </si>
  <si>
    <t>EQUIPO DE COMPUTO Y DE TECNOLOGÍAS DE LA INFORMACIÓN</t>
  </si>
  <si>
    <t>Eq. de computo y de tecnologia</t>
  </si>
  <si>
    <t>MOBILIARIO Y EQUIPO EDUCACIONAL  Y RECREATIVO</t>
  </si>
  <si>
    <t>CAMARAS FOTOGRAFICAS Y DE VIDEO</t>
  </si>
  <si>
    <t>Camaras fotograficas y de vide</t>
  </si>
  <si>
    <t>Total</t>
  </si>
  <si>
    <t>ACTIVOS INTANGIBLES</t>
  </si>
  <si>
    <t>SOFTWARE</t>
  </si>
  <si>
    <t>INVERSION PUBLICA</t>
  </si>
  <si>
    <t>ESTUDIOS, FORMULACION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</si>
</sst>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000000000"/>
    <numFmt numFmtId="166" formatCode="#,##0.0000000000_ ;[Red]\-#,##0.0000000000\ 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Fill="1"/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/>
    <xf numFmtId="164" fontId="0" fillId="0" borderId="0" xfId="0" applyNumberFormat="1"/>
    <xf numFmtId="0" fontId="9" fillId="0" borderId="0" xfId="1" applyFont="1"/>
    <xf numFmtId="4" fontId="4" fillId="3" borderId="1" xfId="0" applyNumberFormat="1" applyFont="1" applyFill="1" applyBorder="1"/>
    <xf numFmtId="0" fontId="9" fillId="0" borderId="0" xfId="1" applyFont="1" applyAlignment="1">
      <alignment horizontal="center"/>
    </xf>
    <xf numFmtId="165" fontId="9" fillId="0" borderId="0" xfId="1" applyNumberFormat="1" applyFont="1"/>
    <xf numFmtId="166" fontId="9" fillId="0" borderId="0" xfId="1" applyNumberFormat="1" applyFont="1"/>
    <xf numFmtId="0" fontId="10" fillId="0" borderId="0" xfId="1" applyFont="1"/>
    <xf numFmtId="4" fontId="11" fillId="0" borderId="1" xfId="0" applyNumberFormat="1" applyFont="1" applyBorder="1" applyAlignment="1">
      <alignment horizontal="left" vertical="center" wrapText="1"/>
    </xf>
    <xf numFmtId="4" fontId="9" fillId="0" borderId="0" xfId="1" applyNumberFormat="1" applyFont="1"/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tabSelected="1" topLeftCell="B1" workbookViewId="0">
      <selection activeCell="A2" sqref="A2:K2"/>
    </sheetView>
  </sheetViews>
  <sheetFormatPr baseColWidth="10" defaultColWidth="11.42578125" defaultRowHeight="15" x14ac:dyDescent="0.25"/>
  <cols>
    <col min="1" max="1" width="9.28515625" style="2" customWidth="1"/>
    <col min="2" max="2" width="43.7109375" customWidth="1"/>
    <col min="3" max="3" width="19.7109375" customWidth="1"/>
    <col min="4" max="5" width="15.7109375" customWidth="1"/>
    <col min="6" max="6" width="21.42578125" customWidth="1"/>
    <col min="7" max="7" width="19.5703125" customWidth="1"/>
    <col min="8" max="8" width="24" customWidth="1"/>
    <col min="9" max="10" width="16.7109375" customWidth="1"/>
    <col min="11" max="11" width="18.140625" customWidth="1"/>
    <col min="228" max="228" width="7.7109375" customWidth="1"/>
    <col min="229" max="229" width="44.7109375" customWidth="1"/>
    <col min="230" max="230" width="19.7109375" customWidth="1"/>
    <col min="231" max="232" width="15.7109375" customWidth="1"/>
    <col min="233" max="237" width="16.7109375" customWidth="1"/>
    <col min="238" max="238" width="15.7109375" customWidth="1"/>
    <col min="239" max="239" width="11.7109375" customWidth="1"/>
    <col min="484" max="484" width="7.7109375" customWidth="1"/>
    <col min="485" max="485" width="44.7109375" customWidth="1"/>
    <col min="486" max="486" width="19.7109375" customWidth="1"/>
    <col min="487" max="488" width="15.7109375" customWidth="1"/>
    <col min="489" max="493" width="16.7109375" customWidth="1"/>
    <col min="494" max="494" width="15.7109375" customWidth="1"/>
    <col min="495" max="495" width="11.7109375" customWidth="1"/>
    <col min="740" max="740" width="7.7109375" customWidth="1"/>
    <col min="741" max="741" width="44.7109375" customWidth="1"/>
    <col min="742" max="742" width="19.7109375" customWidth="1"/>
    <col min="743" max="744" width="15.7109375" customWidth="1"/>
    <col min="745" max="749" width="16.7109375" customWidth="1"/>
    <col min="750" max="750" width="15.7109375" customWidth="1"/>
    <col min="751" max="751" width="11.7109375" customWidth="1"/>
    <col min="996" max="996" width="7.7109375" customWidth="1"/>
    <col min="997" max="997" width="44.7109375" customWidth="1"/>
    <col min="998" max="998" width="19.7109375" customWidth="1"/>
    <col min="999" max="1000" width="15.7109375" customWidth="1"/>
    <col min="1001" max="1005" width="16.7109375" customWidth="1"/>
    <col min="1006" max="1006" width="15.7109375" customWidth="1"/>
    <col min="1007" max="1007" width="11.7109375" customWidth="1"/>
    <col min="1252" max="1252" width="7.7109375" customWidth="1"/>
    <col min="1253" max="1253" width="44.7109375" customWidth="1"/>
    <col min="1254" max="1254" width="19.7109375" customWidth="1"/>
    <col min="1255" max="1256" width="15.7109375" customWidth="1"/>
    <col min="1257" max="1261" width="16.7109375" customWidth="1"/>
    <col min="1262" max="1262" width="15.7109375" customWidth="1"/>
    <col min="1263" max="1263" width="11.7109375" customWidth="1"/>
    <col min="1508" max="1508" width="7.7109375" customWidth="1"/>
    <col min="1509" max="1509" width="44.7109375" customWidth="1"/>
    <col min="1510" max="1510" width="19.7109375" customWidth="1"/>
    <col min="1511" max="1512" width="15.7109375" customWidth="1"/>
    <col min="1513" max="1517" width="16.7109375" customWidth="1"/>
    <col min="1518" max="1518" width="15.7109375" customWidth="1"/>
    <col min="1519" max="1519" width="11.7109375" customWidth="1"/>
    <col min="1764" max="1764" width="7.7109375" customWidth="1"/>
    <col min="1765" max="1765" width="44.7109375" customWidth="1"/>
    <col min="1766" max="1766" width="19.7109375" customWidth="1"/>
    <col min="1767" max="1768" width="15.7109375" customWidth="1"/>
    <col min="1769" max="1773" width="16.7109375" customWidth="1"/>
    <col min="1774" max="1774" width="15.7109375" customWidth="1"/>
    <col min="1775" max="1775" width="11.7109375" customWidth="1"/>
    <col min="2020" max="2020" width="7.7109375" customWidth="1"/>
    <col min="2021" max="2021" width="44.7109375" customWidth="1"/>
    <col min="2022" max="2022" width="19.7109375" customWidth="1"/>
    <col min="2023" max="2024" width="15.7109375" customWidth="1"/>
    <col min="2025" max="2029" width="16.7109375" customWidth="1"/>
    <col min="2030" max="2030" width="15.7109375" customWidth="1"/>
    <col min="2031" max="2031" width="11.7109375" customWidth="1"/>
    <col min="2276" max="2276" width="7.7109375" customWidth="1"/>
    <col min="2277" max="2277" width="44.7109375" customWidth="1"/>
    <col min="2278" max="2278" width="19.7109375" customWidth="1"/>
    <col min="2279" max="2280" width="15.7109375" customWidth="1"/>
    <col min="2281" max="2285" width="16.7109375" customWidth="1"/>
    <col min="2286" max="2286" width="15.7109375" customWidth="1"/>
    <col min="2287" max="2287" width="11.7109375" customWidth="1"/>
    <col min="2532" max="2532" width="7.7109375" customWidth="1"/>
    <col min="2533" max="2533" width="44.7109375" customWidth="1"/>
    <col min="2534" max="2534" width="19.7109375" customWidth="1"/>
    <col min="2535" max="2536" width="15.7109375" customWidth="1"/>
    <col min="2537" max="2541" width="16.7109375" customWidth="1"/>
    <col min="2542" max="2542" width="15.7109375" customWidth="1"/>
    <col min="2543" max="2543" width="11.7109375" customWidth="1"/>
    <col min="2788" max="2788" width="7.7109375" customWidth="1"/>
    <col min="2789" max="2789" width="44.7109375" customWidth="1"/>
    <col min="2790" max="2790" width="19.7109375" customWidth="1"/>
    <col min="2791" max="2792" width="15.7109375" customWidth="1"/>
    <col min="2793" max="2797" width="16.7109375" customWidth="1"/>
    <col min="2798" max="2798" width="15.7109375" customWidth="1"/>
    <col min="2799" max="2799" width="11.7109375" customWidth="1"/>
    <col min="3044" max="3044" width="7.7109375" customWidth="1"/>
    <col min="3045" max="3045" width="44.7109375" customWidth="1"/>
    <col min="3046" max="3046" width="19.7109375" customWidth="1"/>
    <col min="3047" max="3048" width="15.7109375" customWidth="1"/>
    <col min="3049" max="3053" width="16.7109375" customWidth="1"/>
    <col min="3054" max="3054" width="15.7109375" customWidth="1"/>
    <col min="3055" max="3055" width="11.7109375" customWidth="1"/>
    <col min="3300" max="3300" width="7.7109375" customWidth="1"/>
    <col min="3301" max="3301" width="44.7109375" customWidth="1"/>
    <col min="3302" max="3302" width="19.7109375" customWidth="1"/>
    <col min="3303" max="3304" width="15.7109375" customWidth="1"/>
    <col min="3305" max="3309" width="16.7109375" customWidth="1"/>
    <col min="3310" max="3310" width="15.7109375" customWidth="1"/>
    <col min="3311" max="3311" width="11.7109375" customWidth="1"/>
    <col min="3556" max="3556" width="7.7109375" customWidth="1"/>
    <col min="3557" max="3557" width="44.7109375" customWidth="1"/>
    <col min="3558" max="3558" width="19.7109375" customWidth="1"/>
    <col min="3559" max="3560" width="15.7109375" customWidth="1"/>
    <col min="3561" max="3565" width="16.7109375" customWidth="1"/>
    <col min="3566" max="3566" width="15.7109375" customWidth="1"/>
    <col min="3567" max="3567" width="11.7109375" customWidth="1"/>
    <col min="3812" max="3812" width="7.7109375" customWidth="1"/>
    <col min="3813" max="3813" width="44.7109375" customWidth="1"/>
    <col min="3814" max="3814" width="19.7109375" customWidth="1"/>
    <col min="3815" max="3816" width="15.7109375" customWidth="1"/>
    <col min="3817" max="3821" width="16.7109375" customWidth="1"/>
    <col min="3822" max="3822" width="15.7109375" customWidth="1"/>
    <col min="3823" max="3823" width="11.7109375" customWidth="1"/>
    <col min="4068" max="4068" width="7.7109375" customWidth="1"/>
    <col min="4069" max="4069" width="44.7109375" customWidth="1"/>
    <col min="4070" max="4070" width="19.7109375" customWidth="1"/>
    <col min="4071" max="4072" width="15.7109375" customWidth="1"/>
    <col min="4073" max="4077" width="16.7109375" customWidth="1"/>
    <col min="4078" max="4078" width="15.7109375" customWidth="1"/>
    <col min="4079" max="4079" width="11.7109375" customWidth="1"/>
    <col min="4324" max="4324" width="7.7109375" customWidth="1"/>
    <col min="4325" max="4325" width="44.7109375" customWidth="1"/>
    <col min="4326" max="4326" width="19.7109375" customWidth="1"/>
    <col min="4327" max="4328" width="15.7109375" customWidth="1"/>
    <col min="4329" max="4333" width="16.7109375" customWidth="1"/>
    <col min="4334" max="4334" width="15.7109375" customWidth="1"/>
    <col min="4335" max="4335" width="11.7109375" customWidth="1"/>
    <col min="4580" max="4580" width="7.7109375" customWidth="1"/>
    <col min="4581" max="4581" width="44.7109375" customWidth="1"/>
    <col min="4582" max="4582" width="19.7109375" customWidth="1"/>
    <col min="4583" max="4584" width="15.7109375" customWidth="1"/>
    <col min="4585" max="4589" width="16.7109375" customWidth="1"/>
    <col min="4590" max="4590" width="15.7109375" customWidth="1"/>
    <col min="4591" max="4591" width="11.7109375" customWidth="1"/>
    <col min="4836" max="4836" width="7.7109375" customWidth="1"/>
    <col min="4837" max="4837" width="44.7109375" customWidth="1"/>
    <col min="4838" max="4838" width="19.7109375" customWidth="1"/>
    <col min="4839" max="4840" width="15.7109375" customWidth="1"/>
    <col min="4841" max="4845" width="16.7109375" customWidth="1"/>
    <col min="4846" max="4846" width="15.7109375" customWidth="1"/>
    <col min="4847" max="4847" width="11.7109375" customWidth="1"/>
    <col min="5092" max="5092" width="7.7109375" customWidth="1"/>
    <col min="5093" max="5093" width="44.7109375" customWidth="1"/>
    <col min="5094" max="5094" width="19.7109375" customWidth="1"/>
    <col min="5095" max="5096" width="15.7109375" customWidth="1"/>
    <col min="5097" max="5101" width="16.7109375" customWidth="1"/>
    <col min="5102" max="5102" width="15.7109375" customWidth="1"/>
    <col min="5103" max="5103" width="11.7109375" customWidth="1"/>
    <col min="5348" max="5348" width="7.7109375" customWidth="1"/>
    <col min="5349" max="5349" width="44.7109375" customWidth="1"/>
    <col min="5350" max="5350" width="19.7109375" customWidth="1"/>
    <col min="5351" max="5352" width="15.7109375" customWidth="1"/>
    <col min="5353" max="5357" width="16.7109375" customWidth="1"/>
    <col min="5358" max="5358" width="15.7109375" customWidth="1"/>
    <col min="5359" max="5359" width="11.7109375" customWidth="1"/>
    <col min="5604" max="5604" width="7.7109375" customWidth="1"/>
    <col min="5605" max="5605" width="44.7109375" customWidth="1"/>
    <col min="5606" max="5606" width="19.7109375" customWidth="1"/>
    <col min="5607" max="5608" width="15.7109375" customWidth="1"/>
    <col min="5609" max="5613" width="16.7109375" customWidth="1"/>
    <col min="5614" max="5614" width="15.7109375" customWidth="1"/>
    <col min="5615" max="5615" width="11.7109375" customWidth="1"/>
    <col min="5860" max="5860" width="7.7109375" customWidth="1"/>
    <col min="5861" max="5861" width="44.7109375" customWidth="1"/>
    <col min="5862" max="5862" width="19.7109375" customWidth="1"/>
    <col min="5863" max="5864" width="15.7109375" customWidth="1"/>
    <col min="5865" max="5869" width="16.7109375" customWidth="1"/>
    <col min="5870" max="5870" width="15.7109375" customWidth="1"/>
    <col min="5871" max="5871" width="11.7109375" customWidth="1"/>
    <col min="6116" max="6116" width="7.7109375" customWidth="1"/>
    <col min="6117" max="6117" width="44.7109375" customWidth="1"/>
    <col min="6118" max="6118" width="19.7109375" customWidth="1"/>
    <col min="6119" max="6120" width="15.7109375" customWidth="1"/>
    <col min="6121" max="6125" width="16.7109375" customWidth="1"/>
    <col min="6126" max="6126" width="15.7109375" customWidth="1"/>
    <col min="6127" max="6127" width="11.7109375" customWidth="1"/>
    <col min="6372" max="6372" width="7.7109375" customWidth="1"/>
    <col min="6373" max="6373" width="44.7109375" customWidth="1"/>
    <col min="6374" max="6374" width="19.7109375" customWidth="1"/>
    <col min="6375" max="6376" width="15.7109375" customWidth="1"/>
    <col min="6377" max="6381" width="16.7109375" customWidth="1"/>
    <col min="6382" max="6382" width="15.7109375" customWidth="1"/>
    <col min="6383" max="6383" width="11.7109375" customWidth="1"/>
    <col min="6628" max="6628" width="7.7109375" customWidth="1"/>
    <col min="6629" max="6629" width="44.7109375" customWidth="1"/>
    <col min="6630" max="6630" width="19.7109375" customWidth="1"/>
    <col min="6631" max="6632" width="15.7109375" customWidth="1"/>
    <col min="6633" max="6637" width="16.7109375" customWidth="1"/>
    <col min="6638" max="6638" width="15.7109375" customWidth="1"/>
    <col min="6639" max="6639" width="11.7109375" customWidth="1"/>
    <col min="6884" max="6884" width="7.7109375" customWidth="1"/>
    <col min="6885" max="6885" width="44.7109375" customWidth="1"/>
    <col min="6886" max="6886" width="19.7109375" customWidth="1"/>
    <col min="6887" max="6888" width="15.7109375" customWidth="1"/>
    <col min="6889" max="6893" width="16.7109375" customWidth="1"/>
    <col min="6894" max="6894" width="15.7109375" customWidth="1"/>
    <col min="6895" max="6895" width="11.7109375" customWidth="1"/>
    <col min="7140" max="7140" width="7.7109375" customWidth="1"/>
    <col min="7141" max="7141" width="44.7109375" customWidth="1"/>
    <col min="7142" max="7142" width="19.7109375" customWidth="1"/>
    <col min="7143" max="7144" width="15.7109375" customWidth="1"/>
    <col min="7145" max="7149" width="16.7109375" customWidth="1"/>
    <col min="7150" max="7150" width="15.7109375" customWidth="1"/>
    <col min="7151" max="7151" width="11.7109375" customWidth="1"/>
    <col min="7396" max="7396" width="7.7109375" customWidth="1"/>
    <col min="7397" max="7397" width="44.7109375" customWidth="1"/>
    <col min="7398" max="7398" width="19.7109375" customWidth="1"/>
    <col min="7399" max="7400" width="15.7109375" customWidth="1"/>
    <col min="7401" max="7405" width="16.7109375" customWidth="1"/>
    <col min="7406" max="7406" width="15.7109375" customWidth="1"/>
    <col min="7407" max="7407" width="11.7109375" customWidth="1"/>
    <col min="7652" max="7652" width="7.7109375" customWidth="1"/>
    <col min="7653" max="7653" width="44.7109375" customWidth="1"/>
    <col min="7654" max="7654" width="19.7109375" customWidth="1"/>
    <col min="7655" max="7656" width="15.7109375" customWidth="1"/>
    <col min="7657" max="7661" width="16.7109375" customWidth="1"/>
    <col min="7662" max="7662" width="15.7109375" customWidth="1"/>
    <col min="7663" max="7663" width="11.7109375" customWidth="1"/>
    <col min="7908" max="7908" width="7.7109375" customWidth="1"/>
    <col min="7909" max="7909" width="44.7109375" customWidth="1"/>
    <col min="7910" max="7910" width="19.7109375" customWidth="1"/>
    <col min="7911" max="7912" width="15.7109375" customWidth="1"/>
    <col min="7913" max="7917" width="16.7109375" customWidth="1"/>
    <col min="7918" max="7918" width="15.7109375" customWidth="1"/>
    <col min="7919" max="7919" width="11.7109375" customWidth="1"/>
    <col min="8164" max="8164" width="7.7109375" customWidth="1"/>
    <col min="8165" max="8165" width="44.7109375" customWidth="1"/>
    <col min="8166" max="8166" width="19.7109375" customWidth="1"/>
    <col min="8167" max="8168" width="15.7109375" customWidth="1"/>
    <col min="8169" max="8173" width="16.7109375" customWidth="1"/>
    <col min="8174" max="8174" width="15.7109375" customWidth="1"/>
    <col min="8175" max="8175" width="11.7109375" customWidth="1"/>
    <col min="8420" max="8420" width="7.7109375" customWidth="1"/>
    <col min="8421" max="8421" width="44.7109375" customWidth="1"/>
    <col min="8422" max="8422" width="19.7109375" customWidth="1"/>
    <col min="8423" max="8424" width="15.7109375" customWidth="1"/>
    <col min="8425" max="8429" width="16.7109375" customWidth="1"/>
    <col min="8430" max="8430" width="15.7109375" customWidth="1"/>
    <col min="8431" max="8431" width="11.7109375" customWidth="1"/>
    <col min="8676" max="8676" width="7.7109375" customWidth="1"/>
    <col min="8677" max="8677" width="44.7109375" customWidth="1"/>
    <col min="8678" max="8678" width="19.7109375" customWidth="1"/>
    <col min="8679" max="8680" width="15.7109375" customWidth="1"/>
    <col min="8681" max="8685" width="16.7109375" customWidth="1"/>
    <col min="8686" max="8686" width="15.7109375" customWidth="1"/>
    <col min="8687" max="8687" width="11.7109375" customWidth="1"/>
    <col min="8932" max="8932" width="7.7109375" customWidth="1"/>
    <col min="8933" max="8933" width="44.7109375" customWidth="1"/>
    <col min="8934" max="8934" width="19.7109375" customWidth="1"/>
    <col min="8935" max="8936" width="15.7109375" customWidth="1"/>
    <col min="8937" max="8941" width="16.7109375" customWidth="1"/>
    <col min="8942" max="8942" width="15.7109375" customWidth="1"/>
    <col min="8943" max="8943" width="11.7109375" customWidth="1"/>
    <col min="9188" max="9188" width="7.7109375" customWidth="1"/>
    <col min="9189" max="9189" width="44.7109375" customWidth="1"/>
    <col min="9190" max="9190" width="19.7109375" customWidth="1"/>
    <col min="9191" max="9192" width="15.7109375" customWidth="1"/>
    <col min="9193" max="9197" width="16.7109375" customWidth="1"/>
    <col min="9198" max="9198" width="15.7109375" customWidth="1"/>
    <col min="9199" max="9199" width="11.7109375" customWidth="1"/>
    <col min="9444" max="9444" width="7.7109375" customWidth="1"/>
    <col min="9445" max="9445" width="44.7109375" customWidth="1"/>
    <col min="9446" max="9446" width="19.7109375" customWidth="1"/>
    <col min="9447" max="9448" width="15.7109375" customWidth="1"/>
    <col min="9449" max="9453" width="16.7109375" customWidth="1"/>
    <col min="9454" max="9454" width="15.7109375" customWidth="1"/>
    <col min="9455" max="9455" width="11.7109375" customWidth="1"/>
    <col min="9700" max="9700" width="7.7109375" customWidth="1"/>
    <col min="9701" max="9701" width="44.7109375" customWidth="1"/>
    <col min="9702" max="9702" width="19.7109375" customWidth="1"/>
    <col min="9703" max="9704" width="15.7109375" customWidth="1"/>
    <col min="9705" max="9709" width="16.7109375" customWidth="1"/>
    <col min="9710" max="9710" width="15.7109375" customWidth="1"/>
    <col min="9711" max="9711" width="11.7109375" customWidth="1"/>
    <col min="9956" max="9956" width="7.7109375" customWidth="1"/>
    <col min="9957" max="9957" width="44.7109375" customWidth="1"/>
    <col min="9958" max="9958" width="19.7109375" customWidth="1"/>
    <col min="9959" max="9960" width="15.7109375" customWidth="1"/>
    <col min="9961" max="9965" width="16.7109375" customWidth="1"/>
    <col min="9966" max="9966" width="15.7109375" customWidth="1"/>
    <col min="9967" max="9967" width="11.7109375" customWidth="1"/>
    <col min="10212" max="10212" width="7.7109375" customWidth="1"/>
    <col min="10213" max="10213" width="44.7109375" customWidth="1"/>
    <col min="10214" max="10214" width="19.7109375" customWidth="1"/>
    <col min="10215" max="10216" width="15.7109375" customWidth="1"/>
    <col min="10217" max="10221" width="16.7109375" customWidth="1"/>
    <col min="10222" max="10222" width="15.7109375" customWidth="1"/>
    <col min="10223" max="10223" width="11.7109375" customWidth="1"/>
    <col min="10468" max="10468" width="7.7109375" customWidth="1"/>
    <col min="10469" max="10469" width="44.7109375" customWidth="1"/>
    <col min="10470" max="10470" width="19.7109375" customWidth="1"/>
    <col min="10471" max="10472" width="15.7109375" customWidth="1"/>
    <col min="10473" max="10477" width="16.7109375" customWidth="1"/>
    <col min="10478" max="10478" width="15.7109375" customWidth="1"/>
    <col min="10479" max="10479" width="11.7109375" customWidth="1"/>
    <col min="10724" max="10724" width="7.7109375" customWidth="1"/>
    <col min="10725" max="10725" width="44.7109375" customWidth="1"/>
    <col min="10726" max="10726" width="19.7109375" customWidth="1"/>
    <col min="10727" max="10728" width="15.7109375" customWidth="1"/>
    <col min="10729" max="10733" width="16.7109375" customWidth="1"/>
    <col min="10734" max="10734" width="15.7109375" customWidth="1"/>
    <col min="10735" max="10735" width="11.7109375" customWidth="1"/>
    <col min="10980" max="10980" width="7.7109375" customWidth="1"/>
    <col min="10981" max="10981" width="44.7109375" customWidth="1"/>
    <col min="10982" max="10982" width="19.7109375" customWidth="1"/>
    <col min="10983" max="10984" width="15.7109375" customWidth="1"/>
    <col min="10985" max="10989" width="16.7109375" customWidth="1"/>
    <col min="10990" max="10990" width="15.7109375" customWidth="1"/>
    <col min="10991" max="10991" width="11.7109375" customWidth="1"/>
    <col min="11236" max="11236" width="7.7109375" customWidth="1"/>
    <col min="11237" max="11237" width="44.7109375" customWidth="1"/>
    <col min="11238" max="11238" width="19.7109375" customWidth="1"/>
    <col min="11239" max="11240" width="15.7109375" customWidth="1"/>
    <col min="11241" max="11245" width="16.7109375" customWidth="1"/>
    <col min="11246" max="11246" width="15.7109375" customWidth="1"/>
    <col min="11247" max="11247" width="11.7109375" customWidth="1"/>
    <col min="11492" max="11492" width="7.7109375" customWidth="1"/>
    <col min="11493" max="11493" width="44.7109375" customWidth="1"/>
    <col min="11494" max="11494" width="19.7109375" customWidth="1"/>
    <col min="11495" max="11496" width="15.7109375" customWidth="1"/>
    <col min="11497" max="11501" width="16.7109375" customWidth="1"/>
    <col min="11502" max="11502" width="15.7109375" customWidth="1"/>
    <col min="11503" max="11503" width="11.7109375" customWidth="1"/>
    <col min="11748" max="11748" width="7.7109375" customWidth="1"/>
    <col min="11749" max="11749" width="44.7109375" customWidth="1"/>
    <col min="11750" max="11750" width="19.7109375" customWidth="1"/>
    <col min="11751" max="11752" width="15.7109375" customWidth="1"/>
    <col min="11753" max="11757" width="16.7109375" customWidth="1"/>
    <col min="11758" max="11758" width="15.7109375" customWidth="1"/>
    <col min="11759" max="11759" width="11.7109375" customWidth="1"/>
    <col min="12004" max="12004" width="7.7109375" customWidth="1"/>
    <col min="12005" max="12005" width="44.7109375" customWidth="1"/>
    <col min="12006" max="12006" width="19.7109375" customWidth="1"/>
    <col min="12007" max="12008" width="15.7109375" customWidth="1"/>
    <col min="12009" max="12013" width="16.7109375" customWidth="1"/>
    <col min="12014" max="12014" width="15.7109375" customWidth="1"/>
    <col min="12015" max="12015" width="11.7109375" customWidth="1"/>
    <col min="12260" max="12260" width="7.7109375" customWidth="1"/>
    <col min="12261" max="12261" width="44.7109375" customWidth="1"/>
    <col min="12262" max="12262" width="19.7109375" customWidth="1"/>
    <col min="12263" max="12264" width="15.7109375" customWidth="1"/>
    <col min="12265" max="12269" width="16.7109375" customWidth="1"/>
    <col min="12270" max="12270" width="15.7109375" customWidth="1"/>
    <col min="12271" max="12271" width="11.7109375" customWidth="1"/>
    <col min="12516" max="12516" width="7.7109375" customWidth="1"/>
    <col min="12517" max="12517" width="44.7109375" customWidth="1"/>
    <col min="12518" max="12518" width="19.7109375" customWidth="1"/>
    <col min="12519" max="12520" width="15.7109375" customWidth="1"/>
    <col min="12521" max="12525" width="16.7109375" customWidth="1"/>
    <col min="12526" max="12526" width="15.7109375" customWidth="1"/>
    <col min="12527" max="12527" width="11.7109375" customWidth="1"/>
    <col min="12772" max="12772" width="7.7109375" customWidth="1"/>
    <col min="12773" max="12773" width="44.7109375" customWidth="1"/>
    <col min="12774" max="12774" width="19.7109375" customWidth="1"/>
    <col min="12775" max="12776" width="15.7109375" customWidth="1"/>
    <col min="12777" max="12781" width="16.7109375" customWidth="1"/>
    <col min="12782" max="12782" width="15.7109375" customWidth="1"/>
    <col min="12783" max="12783" width="11.7109375" customWidth="1"/>
    <col min="13028" max="13028" width="7.7109375" customWidth="1"/>
    <col min="13029" max="13029" width="44.7109375" customWidth="1"/>
    <col min="13030" max="13030" width="19.7109375" customWidth="1"/>
    <col min="13031" max="13032" width="15.7109375" customWidth="1"/>
    <col min="13033" max="13037" width="16.7109375" customWidth="1"/>
    <col min="13038" max="13038" width="15.7109375" customWidth="1"/>
    <col min="13039" max="13039" width="11.7109375" customWidth="1"/>
    <col min="13284" max="13284" width="7.7109375" customWidth="1"/>
    <col min="13285" max="13285" width="44.7109375" customWidth="1"/>
    <col min="13286" max="13286" width="19.7109375" customWidth="1"/>
    <col min="13287" max="13288" width="15.7109375" customWidth="1"/>
    <col min="13289" max="13293" width="16.7109375" customWidth="1"/>
    <col min="13294" max="13294" width="15.7109375" customWidth="1"/>
    <col min="13295" max="13295" width="11.7109375" customWidth="1"/>
    <col min="13540" max="13540" width="7.7109375" customWidth="1"/>
    <col min="13541" max="13541" width="44.7109375" customWidth="1"/>
    <col min="13542" max="13542" width="19.7109375" customWidth="1"/>
    <col min="13543" max="13544" width="15.7109375" customWidth="1"/>
    <col min="13545" max="13549" width="16.7109375" customWidth="1"/>
    <col min="13550" max="13550" width="15.7109375" customWidth="1"/>
    <col min="13551" max="13551" width="11.7109375" customWidth="1"/>
    <col min="13796" max="13796" width="7.7109375" customWidth="1"/>
    <col min="13797" max="13797" width="44.7109375" customWidth="1"/>
    <col min="13798" max="13798" width="19.7109375" customWidth="1"/>
    <col min="13799" max="13800" width="15.7109375" customWidth="1"/>
    <col min="13801" max="13805" width="16.7109375" customWidth="1"/>
    <col min="13806" max="13806" width="15.7109375" customWidth="1"/>
    <col min="13807" max="13807" width="11.7109375" customWidth="1"/>
    <col min="14052" max="14052" width="7.7109375" customWidth="1"/>
    <col min="14053" max="14053" width="44.7109375" customWidth="1"/>
    <col min="14054" max="14054" width="19.7109375" customWidth="1"/>
    <col min="14055" max="14056" width="15.7109375" customWidth="1"/>
    <col min="14057" max="14061" width="16.7109375" customWidth="1"/>
    <col min="14062" max="14062" width="15.7109375" customWidth="1"/>
    <col min="14063" max="14063" width="11.7109375" customWidth="1"/>
    <col min="14308" max="14308" width="7.7109375" customWidth="1"/>
    <col min="14309" max="14309" width="44.7109375" customWidth="1"/>
    <col min="14310" max="14310" width="19.7109375" customWidth="1"/>
    <col min="14311" max="14312" width="15.7109375" customWidth="1"/>
    <col min="14313" max="14317" width="16.7109375" customWidth="1"/>
    <col min="14318" max="14318" width="15.7109375" customWidth="1"/>
    <col min="14319" max="14319" width="11.7109375" customWidth="1"/>
    <col min="14564" max="14564" width="7.7109375" customWidth="1"/>
    <col min="14565" max="14565" width="44.7109375" customWidth="1"/>
    <col min="14566" max="14566" width="19.7109375" customWidth="1"/>
    <col min="14567" max="14568" width="15.7109375" customWidth="1"/>
    <col min="14569" max="14573" width="16.7109375" customWidth="1"/>
    <col min="14574" max="14574" width="15.7109375" customWidth="1"/>
    <col min="14575" max="14575" width="11.7109375" customWidth="1"/>
    <col min="14820" max="14820" width="7.7109375" customWidth="1"/>
    <col min="14821" max="14821" width="44.7109375" customWidth="1"/>
    <col min="14822" max="14822" width="19.7109375" customWidth="1"/>
    <col min="14823" max="14824" width="15.7109375" customWidth="1"/>
    <col min="14825" max="14829" width="16.7109375" customWidth="1"/>
    <col min="14830" max="14830" width="15.7109375" customWidth="1"/>
    <col min="14831" max="14831" width="11.7109375" customWidth="1"/>
    <col min="15076" max="15076" width="7.7109375" customWidth="1"/>
    <col min="15077" max="15077" width="44.7109375" customWidth="1"/>
    <col min="15078" max="15078" width="19.7109375" customWidth="1"/>
    <col min="15079" max="15080" width="15.7109375" customWidth="1"/>
    <col min="15081" max="15085" width="16.7109375" customWidth="1"/>
    <col min="15086" max="15086" width="15.7109375" customWidth="1"/>
    <col min="15087" max="15087" width="11.7109375" customWidth="1"/>
    <col min="15332" max="15332" width="7.7109375" customWidth="1"/>
    <col min="15333" max="15333" width="44.7109375" customWidth="1"/>
    <col min="15334" max="15334" width="19.7109375" customWidth="1"/>
    <col min="15335" max="15336" width="15.7109375" customWidth="1"/>
    <col min="15337" max="15341" width="16.7109375" customWidth="1"/>
    <col min="15342" max="15342" width="15.7109375" customWidth="1"/>
    <col min="15343" max="15343" width="11.7109375" customWidth="1"/>
    <col min="15588" max="15588" width="7.7109375" customWidth="1"/>
    <col min="15589" max="15589" width="44.7109375" customWidth="1"/>
    <col min="15590" max="15590" width="19.7109375" customWidth="1"/>
    <col min="15591" max="15592" width="15.7109375" customWidth="1"/>
    <col min="15593" max="15597" width="16.7109375" customWidth="1"/>
    <col min="15598" max="15598" width="15.7109375" customWidth="1"/>
    <col min="15599" max="15599" width="11.7109375" customWidth="1"/>
    <col min="15844" max="15844" width="7.7109375" customWidth="1"/>
    <col min="15845" max="15845" width="44.7109375" customWidth="1"/>
    <col min="15846" max="15846" width="19.7109375" customWidth="1"/>
    <col min="15847" max="15848" width="15.7109375" customWidth="1"/>
    <col min="15849" max="15853" width="16.7109375" customWidth="1"/>
    <col min="15854" max="15854" width="15.7109375" customWidth="1"/>
    <col min="15855" max="15855" width="11.7109375" customWidth="1"/>
    <col min="16100" max="16100" width="7.7109375" customWidth="1"/>
    <col min="16101" max="16101" width="44.7109375" customWidth="1"/>
    <col min="16102" max="16102" width="19.7109375" customWidth="1"/>
    <col min="16103" max="16104" width="15.7109375" customWidth="1"/>
    <col min="16105" max="16109" width="16.7109375" customWidth="1"/>
    <col min="16110" max="16110" width="15.7109375" customWidth="1"/>
    <col min="16111" max="16111" width="11.7109375" customWidth="1"/>
  </cols>
  <sheetData>
    <row r="1" spans="1:11" s="1" customFormat="1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" customFormat="1" ht="18.75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" customFormat="1" ht="18.75" x14ac:dyDescent="0.3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7.5" customHeight="1" x14ac:dyDescent="0.25"/>
    <row r="5" spans="1:11" x14ac:dyDescent="0.25">
      <c r="A5" s="3" t="s">
        <v>3</v>
      </c>
      <c r="K5" s="4" t="s">
        <v>4</v>
      </c>
    </row>
    <row r="6" spans="1:11" x14ac:dyDescent="0.25">
      <c r="A6" s="33" t="s">
        <v>5</v>
      </c>
      <c r="B6" s="33" t="s">
        <v>6</v>
      </c>
      <c r="C6" s="47" t="s">
        <v>7</v>
      </c>
      <c r="D6" s="47"/>
      <c r="E6" s="47"/>
      <c r="F6" s="47"/>
      <c r="G6" s="47"/>
      <c r="H6" s="47"/>
      <c r="I6" s="47"/>
      <c r="J6" s="47"/>
      <c r="K6" s="33" t="s">
        <v>8</v>
      </c>
    </row>
    <row r="7" spans="1:11" x14ac:dyDescent="0.25">
      <c r="A7" s="33"/>
      <c r="B7" s="33"/>
      <c r="C7" s="48" t="s">
        <v>9</v>
      </c>
      <c r="D7" s="31" t="s">
        <v>10</v>
      </c>
      <c r="E7" s="50"/>
      <c r="F7" s="5" t="s">
        <v>11</v>
      </c>
      <c r="G7" s="31" t="s">
        <v>12</v>
      </c>
      <c r="H7" s="31" t="s">
        <v>13</v>
      </c>
      <c r="I7" s="31" t="s">
        <v>14</v>
      </c>
      <c r="J7" s="33" t="s">
        <v>15</v>
      </c>
      <c r="K7" s="33"/>
    </row>
    <row r="8" spans="1:11" x14ac:dyDescent="0.25">
      <c r="A8" s="33"/>
      <c r="B8" s="33"/>
      <c r="C8" s="49"/>
      <c r="D8" s="6" t="s">
        <v>16</v>
      </c>
      <c r="E8" s="7" t="s">
        <v>17</v>
      </c>
      <c r="F8" s="8" t="s">
        <v>18</v>
      </c>
      <c r="G8" s="32"/>
      <c r="H8" s="32"/>
      <c r="I8" s="32"/>
      <c r="J8" s="33"/>
      <c r="K8" s="33"/>
    </row>
    <row r="9" spans="1:11" s="9" customFormat="1" x14ac:dyDescent="0.25">
      <c r="A9" s="34" t="s">
        <v>19</v>
      </c>
      <c r="B9" s="35"/>
      <c r="C9" s="38"/>
      <c r="D9" s="39"/>
      <c r="E9" s="39"/>
      <c r="F9" s="39"/>
      <c r="G9" s="39"/>
      <c r="H9" s="39"/>
      <c r="I9" s="39"/>
      <c r="J9" s="39"/>
      <c r="K9" s="40"/>
    </row>
    <row r="10" spans="1:11" s="9" customFormat="1" ht="6" customHeight="1" x14ac:dyDescent="0.25">
      <c r="A10" s="36"/>
      <c r="B10" s="37"/>
      <c r="C10" s="41"/>
      <c r="D10" s="42"/>
      <c r="E10" s="42"/>
      <c r="F10" s="42"/>
      <c r="G10" s="42"/>
      <c r="H10" s="42"/>
      <c r="I10" s="42"/>
      <c r="J10" s="42"/>
      <c r="K10" s="43"/>
    </row>
    <row r="11" spans="1:11" x14ac:dyDescent="0.25">
      <c r="A11" s="10">
        <v>1000</v>
      </c>
      <c r="B11" s="11" t="s">
        <v>20</v>
      </c>
      <c r="C11" s="12">
        <f t="shared" ref="C11:J11" si="0">+C12+C15+C18+C22+C25</f>
        <v>550138.35</v>
      </c>
      <c r="D11" s="12">
        <f t="shared" si="0"/>
        <v>59959.78</v>
      </c>
      <c r="E11" s="12">
        <f t="shared" si="0"/>
        <v>34863.97</v>
      </c>
      <c r="F11" s="12">
        <f t="shared" si="0"/>
        <v>575234.16</v>
      </c>
      <c r="G11" s="12">
        <f t="shared" si="0"/>
        <v>575234.16</v>
      </c>
      <c r="H11" s="12">
        <f t="shared" si="0"/>
        <v>575234.16</v>
      </c>
      <c r="I11" s="12">
        <f t="shared" si="0"/>
        <v>575234.16</v>
      </c>
      <c r="J11" s="12">
        <f t="shared" si="0"/>
        <v>575234.16</v>
      </c>
      <c r="K11" s="12">
        <f t="shared" ref="K11:K73" si="1">+F11-H11</f>
        <v>0</v>
      </c>
    </row>
    <row r="12" spans="1:11" ht="25.5" x14ac:dyDescent="0.25">
      <c r="A12" s="13">
        <v>1100</v>
      </c>
      <c r="B12" s="14" t="s">
        <v>21</v>
      </c>
      <c r="C12" s="15">
        <f t="shared" ref="C12:J12" si="2">+C13</f>
        <v>340415.24</v>
      </c>
      <c r="D12" s="15">
        <f t="shared" si="2"/>
        <v>59245.64</v>
      </c>
      <c r="E12" s="15">
        <f t="shared" si="2"/>
        <v>0</v>
      </c>
      <c r="F12" s="15">
        <f t="shared" si="2"/>
        <v>399660.88</v>
      </c>
      <c r="G12" s="15">
        <f t="shared" si="2"/>
        <v>399660.88</v>
      </c>
      <c r="H12" s="15">
        <f t="shared" si="2"/>
        <v>399660.88</v>
      </c>
      <c r="I12" s="15">
        <f t="shared" si="2"/>
        <v>399660.88</v>
      </c>
      <c r="J12" s="15">
        <f t="shared" si="2"/>
        <v>399660.88</v>
      </c>
      <c r="K12" s="15">
        <f t="shared" si="1"/>
        <v>0</v>
      </c>
    </row>
    <row r="13" spans="1:11" x14ac:dyDescent="0.25">
      <c r="A13" s="16">
        <v>113</v>
      </c>
      <c r="B13" s="17" t="s">
        <v>22</v>
      </c>
      <c r="C13" s="18">
        <f t="shared" ref="C13:J13" si="3">SUM(C14:C14)</f>
        <v>340415.24</v>
      </c>
      <c r="D13" s="18">
        <f t="shared" si="3"/>
        <v>59245.64</v>
      </c>
      <c r="E13" s="18">
        <f t="shared" si="3"/>
        <v>0</v>
      </c>
      <c r="F13" s="18">
        <f t="shared" si="3"/>
        <v>399660.88</v>
      </c>
      <c r="G13" s="18">
        <f t="shared" si="3"/>
        <v>399660.88</v>
      </c>
      <c r="H13" s="18">
        <f t="shared" si="3"/>
        <v>399660.88</v>
      </c>
      <c r="I13" s="18">
        <f t="shared" si="3"/>
        <v>399660.88</v>
      </c>
      <c r="J13" s="18">
        <f t="shared" si="3"/>
        <v>399660.88</v>
      </c>
      <c r="K13" s="18">
        <f t="shared" si="1"/>
        <v>0</v>
      </c>
    </row>
    <row r="14" spans="1:11" x14ac:dyDescent="0.25">
      <c r="A14" s="19">
        <v>11301</v>
      </c>
      <c r="B14" s="20" t="s">
        <v>23</v>
      </c>
      <c r="C14" s="21">
        <v>340415.24</v>
      </c>
      <c r="D14" s="21">
        <v>59245.64</v>
      </c>
      <c r="E14" s="21"/>
      <c r="F14" s="21">
        <f>SUM(C14:D14)</f>
        <v>399660.88</v>
      </c>
      <c r="G14" s="21">
        <v>399660.88</v>
      </c>
      <c r="H14" s="21">
        <v>399660.88</v>
      </c>
      <c r="I14" s="21">
        <v>399660.88</v>
      </c>
      <c r="J14" s="21">
        <v>399660.88</v>
      </c>
      <c r="K14" s="21"/>
    </row>
    <row r="15" spans="1:11" ht="25.5" x14ac:dyDescent="0.25">
      <c r="A15" s="13">
        <v>1200</v>
      </c>
      <c r="B15" s="14" t="s">
        <v>24</v>
      </c>
      <c r="C15" s="15">
        <f t="shared" ref="C15:J15" si="4">+C16</f>
        <v>130533.17</v>
      </c>
      <c r="D15" s="15">
        <f t="shared" si="4"/>
        <v>0</v>
      </c>
      <c r="E15" s="15">
        <f t="shared" si="4"/>
        <v>15232.39</v>
      </c>
      <c r="F15" s="15">
        <f t="shared" si="4"/>
        <v>115300.78</v>
      </c>
      <c r="G15" s="15">
        <f t="shared" si="4"/>
        <v>115300.78</v>
      </c>
      <c r="H15" s="15">
        <f t="shared" si="4"/>
        <v>115300.78</v>
      </c>
      <c r="I15" s="15">
        <f t="shared" si="4"/>
        <v>115300.78</v>
      </c>
      <c r="J15" s="15">
        <f t="shared" si="4"/>
        <v>115300.78</v>
      </c>
      <c r="K15" s="15">
        <f t="shared" si="1"/>
        <v>0</v>
      </c>
    </row>
    <row r="16" spans="1:11" x14ac:dyDescent="0.25">
      <c r="A16" s="16">
        <v>121</v>
      </c>
      <c r="B16" s="17" t="s">
        <v>25</v>
      </c>
      <c r="C16" s="18">
        <f t="shared" ref="C16:J16" si="5">SUM(C17:C17)</f>
        <v>130533.17</v>
      </c>
      <c r="D16" s="18">
        <f t="shared" si="5"/>
        <v>0</v>
      </c>
      <c r="E16" s="18">
        <f t="shared" si="5"/>
        <v>15232.39</v>
      </c>
      <c r="F16" s="18">
        <f t="shared" si="5"/>
        <v>115300.78</v>
      </c>
      <c r="G16" s="18">
        <f t="shared" si="5"/>
        <v>115300.78</v>
      </c>
      <c r="H16" s="18">
        <f t="shared" si="5"/>
        <v>115300.78</v>
      </c>
      <c r="I16" s="18">
        <f t="shared" si="5"/>
        <v>115300.78</v>
      </c>
      <c r="J16" s="18">
        <f t="shared" si="5"/>
        <v>115300.78</v>
      </c>
      <c r="K16" s="18">
        <f t="shared" si="1"/>
        <v>0</v>
      </c>
    </row>
    <row r="17" spans="1:13" x14ac:dyDescent="0.25">
      <c r="A17" s="19">
        <v>12101</v>
      </c>
      <c r="B17" s="20" t="s">
        <v>26</v>
      </c>
      <c r="C17" s="21">
        <v>130533.17</v>
      </c>
      <c r="D17" s="21"/>
      <c r="E17" s="21">
        <v>15232.39</v>
      </c>
      <c r="F17" s="21">
        <f>SUM(C17-E17)</f>
        <v>115300.78</v>
      </c>
      <c r="G17" s="21">
        <v>115300.78</v>
      </c>
      <c r="H17" s="21">
        <v>115300.78</v>
      </c>
      <c r="I17" s="21">
        <v>115300.78</v>
      </c>
      <c r="J17" s="21">
        <v>115300.78</v>
      </c>
      <c r="K17" s="21"/>
    </row>
    <row r="18" spans="1:13" ht="25.5" x14ac:dyDescent="0.25">
      <c r="A18" s="13">
        <v>1300</v>
      </c>
      <c r="B18" s="14" t="s">
        <v>27</v>
      </c>
      <c r="C18" s="15">
        <f t="shared" ref="C18:J18" si="6">+C19</f>
        <v>22588.16</v>
      </c>
      <c r="D18" s="15">
        <f t="shared" si="6"/>
        <v>0</v>
      </c>
      <c r="E18" s="15">
        <f t="shared" si="6"/>
        <v>19631.580000000002</v>
      </c>
      <c r="F18" s="15">
        <f t="shared" si="6"/>
        <v>2956.5799999999981</v>
      </c>
      <c r="G18" s="15">
        <f t="shared" si="6"/>
        <v>2956.58</v>
      </c>
      <c r="H18" s="15">
        <f t="shared" si="6"/>
        <v>2956.58</v>
      </c>
      <c r="I18" s="15">
        <f t="shared" si="6"/>
        <v>2956.58</v>
      </c>
      <c r="J18" s="15">
        <f t="shared" si="6"/>
        <v>2956.58</v>
      </c>
      <c r="K18" s="15">
        <f t="shared" si="1"/>
        <v>0</v>
      </c>
    </row>
    <row r="19" spans="1:13" ht="25.5" x14ac:dyDescent="0.25">
      <c r="A19" s="16">
        <v>132</v>
      </c>
      <c r="B19" s="17" t="s">
        <v>28</v>
      </c>
      <c r="C19" s="18">
        <f t="shared" ref="C19:J19" si="7">SUM(C20:C21)</f>
        <v>22588.16</v>
      </c>
      <c r="D19" s="18">
        <f t="shared" si="7"/>
        <v>0</v>
      </c>
      <c r="E19" s="18">
        <f t="shared" si="7"/>
        <v>19631.580000000002</v>
      </c>
      <c r="F19" s="18">
        <f t="shared" si="7"/>
        <v>2956.5799999999981</v>
      </c>
      <c r="G19" s="18">
        <f t="shared" si="7"/>
        <v>2956.58</v>
      </c>
      <c r="H19" s="18">
        <f t="shared" si="7"/>
        <v>2956.58</v>
      </c>
      <c r="I19" s="18">
        <f t="shared" si="7"/>
        <v>2956.58</v>
      </c>
      <c r="J19" s="18">
        <f t="shared" si="7"/>
        <v>2956.58</v>
      </c>
      <c r="K19" s="18">
        <f t="shared" si="1"/>
        <v>0</v>
      </c>
    </row>
    <row r="20" spans="1:13" x14ac:dyDescent="0.25">
      <c r="A20" s="19">
        <v>13201</v>
      </c>
      <c r="B20" s="20" t="s">
        <v>29</v>
      </c>
      <c r="C20" s="21">
        <v>22588.16</v>
      </c>
      <c r="D20" s="21"/>
      <c r="E20" s="21">
        <v>19631.580000000002</v>
      </c>
      <c r="F20" s="21">
        <f>SUM(C20-E20)</f>
        <v>2956.5799999999981</v>
      </c>
      <c r="G20" s="21">
        <v>2956.58</v>
      </c>
      <c r="H20" s="21">
        <v>2956.58</v>
      </c>
      <c r="I20" s="21">
        <v>2956.58</v>
      </c>
      <c r="J20" s="21">
        <v>2956.58</v>
      </c>
      <c r="K20" s="21"/>
    </row>
    <row r="21" spans="1:13" x14ac:dyDescent="0.25">
      <c r="A21" s="19">
        <v>13202</v>
      </c>
      <c r="B21" s="20" t="s">
        <v>30</v>
      </c>
      <c r="C21" s="21">
        <v>0</v>
      </c>
      <c r="D21" s="21"/>
      <c r="E21" s="21"/>
      <c r="F21" s="21"/>
      <c r="G21" s="21"/>
      <c r="H21" s="21"/>
      <c r="I21" s="21"/>
      <c r="J21" s="21"/>
      <c r="K21" s="21"/>
    </row>
    <row r="22" spans="1:13" x14ac:dyDescent="0.25">
      <c r="A22" s="13">
        <v>1400</v>
      </c>
      <c r="B22" s="14" t="s">
        <v>31</v>
      </c>
      <c r="C22" s="15">
        <v>56601.78</v>
      </c>
      <c r="D22" s="15">
        <v>714.14</v>
      </c>
      <c r="E22" s="15">
        <f t="shared" ref="E22" si="8">+E23</f>
        <v>0</v>
      </c>
      <c r="F22" s="15">
        <f>SUM(C22:D22)</f>
        <v>57315.92</v>
      </c>
      <c r="G22" s="15">
        <v>57315.92</v>
      </c>
      <c r="H22" s="15">
        <v>57315.92</v>
      </c>
      <c r="I22" s="15">
        <v>57315.92</v>
      </c>
      <c r="J22" s="15">
        <v>57315.92</v>
      </c>
      <c r="K22" s="15">
        <f t="shared" si="1"/>
        <v>0</v>
      </c>
    </row>
    <row r="23" spans="1:13" x14ac:dyDescent="0.25">
      <c r="A23" s="16">
        <v>141</v>
      </c>
      <c r="B23" s="17" t="s">
        <v>32</v>
      </c>
      <c r="C23" s="18">
        <f t="shared" ref="C23:J23" si="9">SUM(C24:C24)</f>
        <v>0</v>
      </c>
      <c r="D23" s="18">
        <f t="shared" si="9"/>
        <v>0</v>
      </c>
      <c r="E23" s="18">
        <f t="shared" si="9"/>
        <v>0</v>
      </c>
      <c r="F23" s="18">
        <f t="shared" si="9"/>
        <v>0</v>
      </c>
      <c r="G23" s="18">
        <f t="shared" si="9"/>
        <v>0</v>
      </c>
      <c r="H23" s="18">
        <f t="shared" si="9"/>
        <v>0</v>
      </c>
      <c r="I23" s="18">
        <f t="shared" si="9"/>
        <v>0</v>
      </c>
      <c r="J23" s="18">
        <f t="shared" si="9"/>
        <v>0</v>
      </c>
      <c r="K23" s="18">
        <f t="shared" si="1"/>
        <v>0</v>
      </c>
    </row>
    <row r="24" spans="1:13" x14ac:dyDescent="0.25">
      <c r="A24" s="19">
        <v>14101</v>
      </c>
      <c r="B24" s="20" t="s">
        <v>33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3" ht="25.5" x14ac:dyDescent="0.25">
      <c r="A25" s="13">
        <v>1500</v>
      </c>
      <c r="B25" s="14" t="s">
        <v>34</v>
      </c>
      <c r="C25" s="15">
        <f t="shared" ref="C25:J25" si="10">+C26</f>
        <v>0</v>
      </c>
      <c r="D25" s="15">
        <f t="shared" si="10"/>
        <v>0</v>
      </c>
      <c r="E25" s="15">
        <f t="shared" si="10"/>
        <v>0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  <c r="J25" s="15">
        <f t="shared" si="10"/>
        <v>0</v>
      </c>
      <c r="K25" s="15">
        <f t="shared" si="1"/>
        <v>0</v>
      </c>
    </row>
    <row r="26" spans="1:13" x14ac:dyDescent="0.25">
      <c r="A26" s="16">
        <v>152</v>
      </c>
      <c r="B26" s="17" t="s">
        <v>35</v>
      </c>
      <c r="C26" s="18">
        <f t="shared" ref="C26:J26" si="11">SUM(C27:C27)</f>
        <v>0</v>
      </c>
      <c r="D26" s="18">
        <f t="shared" si="11"/>
        <v>0</v>
      </c>
      <c r="E26" s="18">
        <f t="shared" si="11"/>
        <v>0</v>
      </c>
      <c r="F26" s="18">
        <f t="shared" si="11"/>
        <v>0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18">
        <f t="shared" si="11"/>
        <v>0</v>
      </c>
      <c r="K26" s="18">
        <f t="shared" si="1"/>
        <v>0</v>
      </c>
    </row>
    <row r="27" spans="1:13" x14ac:dyDescent="0.25">
      <c r="A27" s="19">
        <v>15202</v>
      </c>
      <c r="B27" s="20" t="s">
        <v>36</v>
      </c>
      <c r="C27" s="21"/>
      <c r="D27" s="21"/>
      <c r="E27" s="21"/>
      <c r="F27" s="21"/>
      <c r="G27" s="21"/>
      <c r="H27" s="21"/>
      <c r="I27" s="21"/>
      <c r="J27" s="21"/>
      <c r="K27" s="21"/>
    </row>
    <row r="28" spans="1:13" x14ac:dyDescent="0.25">
      <c r="A28" s="10">
        <v>2000</v>
      </c>
      <c r="B28" s="11" t="s">
        <v>37</v>
      </c>
      <c r="C28" s="12">
        <f>+C29+C36+C40+C49+C52+C55</f>
        <v>10688.73</v>
      </c>
      <c r="D28" s="12">
        <f t="shared" ref="D28:J28" si="12">+D29+D36+D40+D49+D52+D55</f>
        <v>0</v>
      </c>
      <c r="E28" s="12">
        <f t="shared" si="12"/>
        <v>7608.93</v>
      </c>
      <c r="F28" s="12">
        <f t="shared" si="12"/>
        <v>3079.8</v>
      </c>
      <c r="G28" s="12">
        <f t="shared" si="12"/>
        <v>3079.8</v>
      </c>
      <c r="H28" s="12">
        <f t="shared" si="12"/>
        <v>3079.8</v>
      </c>
      <c r="I28" s="12">
        <f t="shared" si="12"/>
        <v>3079.8</v>
      </c>
      <c r="J28" s="12">
        <f t="shared" si="12"/>
        <v>3079.8</v>
      </c>
      <c r="K28" s="12">
        <f t="shared" si="1"/>
        <v>0</v>
      </c>
      <c r="M28" s="22"/>
    </row>
    <row r="29" spans="1:13" ht="25.5" x14ac:dyDescent="0.25">
      <c r="A29" s="13">
        <v>2100</v>
      </c>
      <c r="B29" s="14" t="s">
        <v>38</v>
      </c>
      <c r="C29" s="15">
        <f t="shared" ref="C29:J29" si="13">+C30+C32+C34</f>
        <v>2250.13</v>
      </c>
      <c r="D29" s="15">
        <f t="shared" si="13"/>
        <v>0</v>
      </c>
      <c r="E29" s="15">
        <f t="shared" si="13"/>
        <v>2250.13</v>
      </c>
      <c r="F29" s="15">
        <f t="shared" si="13"/>
        <v>0</v>
      </c>
      <c r="G29" s="15">
        <f t="shared" si="13"/>
        <v>0</v>
      </c>
      <c r="H29" s="15">
        <f t="shared" si="13"/>
        <v>0</v>
      </c>
      <c r="I29" s="15">
        <f t="shared" si="13"/>
        <v>0</v>
      </c>
      <c r="J29" s="15">
        <f t="shared" si="13"/>
        <v>0</v>
      </c>
      <c r="K29" s="15">
        <f t="shared" si="1"/>
        <v>0</v>
      </c>
    </row>
    <row r="30" spans="1:13" ht="25.5" x14ac:dyDescent="0.25">
      <c r="A30" s="16">
        <v>211</v>
      </c>
      <c r="B30" s="17" t="s">
        <v>39</v>
      </c>
      <c r="C30" s="18">
        <f t="shared" ref="C30:J30" si="14">SUM(C31:C31)</f>
        <v>2250.13</v>
      </c>
      <c r="D30" s="18">
        <f t="shared" si="14"/>
        <v>0</v>
      </c>
      <c r="E30" s="18">
        <f t="shared" si="14"/>
        <v>2250.13</v>
      </c>
      <c r="F30" s="18">
        <f t="shared" si="14"/>
        <v>0</v>
      </c>
      <c r="G30" s="18">
        <f t="shared" si="14"/>
        <v>0</v>
      </c>
      <c r="H30" s="18">
        <f t="shared" si="14"/>
        <v>0</v>
      </c>
      <c r="I30" s="18">
        <f t="shared" si="14"/>
        <v>0</v>
      </c>
      <c r="J30" s="18">
        <f t="shared" si="14"/>
        <v>0</v>
      </c>
      <c r="K30" s="18">
        <f t="shared" si="1"/>
        <v>0</v>
      </c>
    </row>
    <row r="31" spans="1:13" x14ac:dyDescent="0.25">
      <c r="A31" s="19">
        <v>21101</v>
      </c>
      <c r="B31" s="20" t="s">
        <v>40</v>
      </c>
      <c r="C31" s="21">
        <v>2250.13</v>
      </c>
      <c r="D31" s="21"/>
      <c r="E31" s="21">
        <v>2250.13</v>
      </c>
      <c r="F31" s="21">
        <f>SUM(C31-E31)</f>
        <v>0</v>
      </c>
      <c r="G31" s="21"/>
      <c r="H31" s="21"/>
      <c r="I31" s="21"/>
      <c r="J31" s="21"/>
      <c r="K31" s="21"/>
    </row>
    <row r="32" spans="1:13" ht="25.5" x14ac:dyDescent="0.25">
      <c r="A32" s="16">
        <v>212</v>
      </c>
      <c r="B32" s="17" t="s">
        <v>41</v>
      </c>
      <c r="C32" s="18">
        <f t="shared" ref="C32:J32" si="15">SUM(C33:C33)</f>
        <v>0</v>
      </c>
      <c r="D32" s="18">
        <f t="shared" si="15"/>
        <v>0</v>
      </c>
      <c r="E32" s="18">
        <f t="shared" si="15"/>
        <v>0</v>
      </c>
      <c r="F32" s="18">
        <f t="shared" si="15"/>
        <v>0</v>
      </c>
      <c r="G32" s="18">
        <f t="shared" si="15"/>
        <v>0</v>
      </c>
      <c r="H32" s="18">
        <f t="shared" si="15"/>
        <v>0</v>
      </c>
      <c r="I32" s="18">
        <f t="shared" si="15"/>
        <v>0</v>
      </c>
      <c r="J32" s="18">
        <f t="shared" si="15"/>
        <v>0</v>
      </c>
      <c r="K32" s="18">
        <f t="shared" si="1"/>
        <v>0</v>
      </c>
    </row>
    <row r="33" spans="1:11" x14ac:dyDescent="0.25">
      <c r="A33" s="19">
        <v>21201</v>
      </c>
      <c r="B33" s="20" t="s">
        <v>42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x14ac:dyDescent="0.25">
      <c r="A34" s="16">
        <v>216</v>
      </c>
      <c r="B34" s="17" t="s">
        <v>43</v>
      </c>
      <c r="C34" s="18">
        <f t="shared" ref="C34:J34" si="16">SUM(C35:C35)</f>
        <v>0</v>
      </c>
      <c r="D34" s="18">
        <f t="shared" si="16"/>
        <v>0</v>
      </c>
      <c r="E34" s="18">
        <f t="shared" si="16"/>
        <v>0</v>
      </c>
      <c r="F34" s="18">
        <f t="shared" si="16"/>
        <v>0</v>
      </c>
      <c r="G34" s="18">
        <f t="shared" si="16"/>
        <v>0</v>
      </c>
      <c r="H34" s="18">
        <f t="shared" si="16"/>
        <v>0</v>
      </c>
      <c r="I34" s="18">
        <f t="shared" si="16"/>
        <v>0</v>
      </c>
      <c r="J34" s="18">
        <f t="shared" si="16"/>
        <v>0</v>
      </c>
      <c r="K34" s="18">
        <f t="shared" si="1"/>
        <v>0</v>
      </c>
    </row>
    <row r="35" spans="1:11" x14ac:dyDescent="0.25">
      <c r="A35" s="19">
        <v>21601</v>
      </c>
      <c r="B35" s="20" t="s">
        <v>44</v>
      </c>
      <c r="C35" s="21"/>
      <c r="D35" s="21"/>
      <c r="E35" s="21"/>
      <c r="F35" s="21"/>
      <c r="G35" s="21"/>
      <c r="H35" s="21"/>
      <c r="I35" s="21"/>
      <c r="J35" s="21"/>
      <c r="K35" s="21"/>
    </row>
    <row r="36" spans="1:11" x14ac:dyDescent="0.25">
      <c r="A36" s="13">
        <v>2200</v>
      </c>
      <c r="B36" s="14" t="s">
        <v>45</v>
      </c>
      <c r="C36" s="15">
        <f t="shared" ref="C36:J36" si="17">+C37</f>
        <v>2459.8000000000002</v>
      </c>
      <c r="D36" s="15">
        <f t="shared" si="17"/>
        <v>0</v>
      </c>
      <c r="E36" s="15">
        <f t="shared" si="17"/>
        <v>2459.8000000000002</v>
      </c>
      <c r="F36" s="15">
        <f t="shared" si="17"/>
        <v>0</v>
      </c>
      <c r="G36" s="15">
        <f t="shared" si="17"/>
        <v>0</v>
      </c>
      <c r="H36" s="15">
        <f t="shared" si="17"/>
        <v>0</v>
      </c>
      <c r="I36" s="15">
        <f t="shared" si="17"/>
        <v>0</v>
      </c>
      <c r="J36" s="15">
        <f t="shared" si="17"/>
        <v>0</v>
      </c>
      <c r="K36" s="15">
        <f t="shared" si="1"/>
        <v>0</v>
      </c>
    </row>
    <row r="37" spans="1:11" ht="25.5" x14ac:dyDescent="0.25">
      <c r="A37" s="16">
        <v>221</v>
      </c>
      <c r="B37" s="17" t="s">
        <v>46</v>
      </c>
      <c r="C37" s="18">
        <f t="shared" ref="C37:J37" si="18">SUM(C38:C39)</f>
        <v>2459.8000000000002</v>
      </c>
      <c r="D37" s="18">
        <f t="shared" si="18"/>
        <v>0</v>
      </c>
      <c r="E37" s="18">
        <f t="shared" si="18"/>
        <v>2459.8000000000002</v>
      </c>
      <c r="F37" s="18">
        <f t="shared" si="18"/>
        <v>0</v>
      </c>
      <c r="G37" s="18">
        <f t="shared" si="18"/>
        <v>0</v>
      </c>
      <c r="H37" s="18">
        <f t="shared" si="18"/>
        <v>0</v>
      </c>
      <c r="I37" s="18">
        <f t="shared" si="18"/>
        <v>0</v>
      </c>
      <c r="J37" s="18">
        <f t="shared" si="18"/>
        <v>0</v>
      </c>
      <c r="K37" s="18">
        <f t="shared" si="1"/>
        <v>0</v>
      </c>
    </row>
    <row r="38" spans="1:11" x14ac:dyDescent="0.25">
      <c r="A38" s="19">
        <v>22101</v>
      </c>
      <c r="B38" s="20" t="s">
        <v>47</v>
      </c>
      <c r="C38" s="21">
        <v>2459.8000000000002</v>
      </c>
      <c r="D38" s="21"/>
      <c r="E38" s="21">
        <v>2459.8000000000002</v>
      </c>
      <c r="F38" s="21">
        <f>SUM(C38-E38)</f>
        <v>0</v>
      </c>
      <c r="G38" s="21"/>
      <c r="H38" s="21"/>
      <c r="I38" s="21"/>
      <c r="J38" s="21"/>
      <c r="K38" s="21"/>
    </row>
    <row r="39" spans="1:11" x14ac:dyDescent="0.25">
      <c r="A39" s="19">
        <v>22106</v>
      </c>
      <c r="B39" s="20" t="s">
        <v>48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25.5" x14ac:dyDescent="0.25">
      <c r="A40" s="13">
        <v>2400</v>
      </c>
      <c r="B40" s="14" t="s">
        <v>49</v>
      </c>
      <c r="C40" s="15">
        <f t="shared" ref="C40:J40" si="19">+C41+C43+C45+C47</f>
        <v>0</v>
      </c>
      <c r="D40" s="15">
        <f t="shared" si="19"/>
        <v>0</v>
      </c>
      <c r="E40" s="15">
        <f t="shared" si="19"/>
        <v>0</v>
      </c>
      <c r="F40" s="15">
        <f t="shared" si="19"/>
        <v>0</v>
      </c>
      <c r="G40" s="15">
        <f t="shared" si="19"/>
        <v>0</v>
      </c>
      <c r="H40" s="15">
        <f t="shared" si="19"/>
        <v>0</v>
      </c>
      <c r="I40" s="15">
        <f t="shared" si="19"/>
        <v>0</v>
      </c>
      <c r="J40" s="15">
        <f t="shared" si="19"/>
        <v>0</v>
      </c>
      <c r="K40" s="15">
        <f t="shared" si="1"/>
        <v>0</v>
      </c>
    </row>
    <row r="41" spans="1:11" x14ac:dyDescent="0.25">
      <c r="A41" s="16">
        <v>244</v>
      </c>
      <c r="B41" s="17" t="s">
        <v>50</v>
      </c>
      <c r="C41" s="18">
        <f t="shared" ref="C41:J41" si="20">SUM(C42:C42)</f>
        <v>0</v>
      </c>
      <c r="D41" s="18">
        <f t="shared" si="20"/>
        <v>0</v>
      </c>
      <c r="E41" s="18">
        <f t="shared" si="20"/>
        <v>0</v>
      </c>
      <c r="F41" s="18">
        <f t="shared" si="20"/>
        <v>0</v>
      </c>
      <c r="G41" s="18">
        <f t="shared" si="20"/>
        <v>0</v>
      </c>
      <c r="H41" s="18">
        <f t="shared" si="20"/>
        <v>0</v>
      </c>
      <c r="I41" s="18">
        <f t="shared" si="20"/>
        <v>0</v>
      </c>
      <c r="J41" s="18">
        <f t="shared" si="20"/>
        <v>0</v>
      </c>
      <c r="K41" s="18">
        <f t="shared" si="1"/>
        <v>0</v>
      </c>
    </row>
    <row r="42" spans="1:11" x14ac:dyDescent="0.25">
      <c r="A42" s="19">
        <v>24401</v>
      </c>
      <c r="B42" s="20" t="s">
        <v>50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1:11" x14ac:dyDescent="0.25">
      <c r="A43" s="16">
        <v>246</v>
      </c>
      <c r="B43" s="17" t="s">
        <v>51</v>
      </c>
      <c r="C43" s="18">
        <f t="shared" ref="C43:J43" si="21">SUM(C44:C44)</f>
        <v>0</v>
      </c>
      <c r="D43" s="18">
        <f t="shared" si="21"/>
        <v>0</v>
      </c>
      <c r="E43" s="18">
        <f t="shared" si="21"/>
        <v>0</v>
      </c>
      <c r="F43" s="18">
        <f t="shared" si="21"/>
        <v>0</v>
      </c>
      <c r="G43" s="18">
        <f t="shared" si="21"/>
        <v>0</v>
      </c>
      <c r="H43" s="18">
        <f t="shared" si="21"/>
        <v>0</v>
      </c>
      <c r="I43" s="18">
        <f t="shared" si="21"/>
        <v>0</v>
      </c>
      <c r="J43" s="18">
        <f t="shared" si="21"/>
        <v>0</v>
      </c>
      <c r="K43" s="18">
        <f t="shared" si="1"/>
        <v>0</v>
      </c>
    </row>
    <row r="44" spans="1:11" x14ac:dyDescent="0.25">
      <c r="A44" s="19">
        <v>24601</v>
      </c>
      <c r="B44" s="20" t="s">
        <v>52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1:11" x14ac:dyDescent="0.25">
      <c r="A45" s="16">
        <v>248</v>
      </c>
      <c r="B45" s="17" t="s">
        <v>53</v>
      </c>
      <c r="C45" s="18">
        <f t="shared" ref="C45:J45" si="22">SUM(C46:C46)</f>
        <v>0</v>
      </c>
      <c r="D45" s="18">
        <f t="shared" si="22"/>
        <v>0</v>
      </c>
      <c r="E45" s="18">
        <f t="shared" si="22"/>
        <v>0</v>
      </c>
      <c r="F45" s="18">
        <f t="shared" si="22"/>
        <v>0</v>
      </c>
      <c r="G45" s="18">
        <f t="shared" si="22"/>
        <v>0</v>
      </c>
      <c r="H45" s="18">
        <f t="shared" si="22"/>
        <v>0</v>
      </c>
      <c r="I45" s="18">
        <f t="shared" si="22"/>
        <v>0</v>
      </c>
      <c r="J45" s="18">
        <f t="shared" si="22"/>
        <v>0</v>
      </c>
      <c r="K45" s="18">
        <f t="shared" si="1"/>
        <v>0</v>
      </c>
    </row>
    <row r="46" spans="1:11" x14ac:dyDescent="0.25">
      <c r="A46" s="19">
        <v>24801</v>
      </c>
      <c r="B46" s="20" t="s">
        <v>53</v>
      </c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25.5" x14ac:dyDescent="0.25">
      <c r="A47" s="16">
        <v>249</v>
      </c>
      <c r="B47" s="17" t="s">
        <v>54</v>
      </c>
      <c r="C47" s="18">
        <f t="shared" ref="C47:J47" si="23">SUM(C48:C48)</f>
        <v>0</v>
      </c>
      <c r="D47" s="18">
        <f t="shared" si="23"/>
        <v>0</v>
      </c>
      <c r="E47" s="18">
        <f t="shared" si="23"/>
        <v>0</v>
      </c>
      <c r="F47" s="18">
        <f t="shared" si="23"/>
        <v>0</v>
      </c>
      <c r="G47" s="18">
        <f t="shared" si="23"/>
        <v>0</v>
      </c>
      <c r="H47" s="18">
        <f t="shared" si="23"/>
        <v>0</v>
      </c>
      <c r="I47" s="18">
        <f t="shared" si="23"/>
        <v>0</v>
      </c>
      <c r="J47" s="18">
        <f t="shared" si="23"/>
        <v>0</v>
      </c>
      <c r="K47" s="18">
        <f t="shared" si="1"/>
        <v>0</v>
      </c>
    </row>
    <row r="48" spans="1:11" x14ac:dyDescent="0.25">
      <c r="A48" s="19">
        <v>24901</v>
      </c>
      <c r="B48" s="20" t="s">
        <v>55</v>
      </c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25">
      <c r="A49" s="13">
        <v>2600</v>
      </c>
      <c r="B49" s="14" t="s">
        <v>56</v>
      </c>
      <c r="C49" s="15">
        <f t="shared" ref="C49:J49" si="24">+C50</f>
        <v>5000</v>
      </c>
      <c r="D49" s="15">
        <f t="shared" si="24"/>
        <v>0</v>
      </c>
      <c r="E49" s="15">
        <f t="shared" si="24"/>
        <v>1920.2</v>
      </c>
      <c r="F49" s="15">
        <f t="shared" si="24"/>
        <v>3079.8</v>
      </c>
      <c r="G49" s="15">
        <f t="shared" si="24"/>
        <v>3079.8</v>
      </c>
      <c r="H49" s="15">
        <f t="shared" si="24"/>
        <v>3079.8</v>
      </c>
      <c r="I49" s="15">
        <f t="shared" si="24"/>
        <v>3079.8</v>
      </c>
      <c r="J49" s="15">
        <f t="shared" si="24"/>
        <v>3079.8</v>
      </c>
      <c r="K49" s="15">
        <f t="shared" si="1"/>
        <v>0</v>
      </c>
    </row>
    <row r="50" spans="1:11" x14ac:dyDescent="0.25">
      <c r="A50" s="16">
        <v>261</v>
      </c>
      <c r="B50" s="17" t="s">
        <v>56</v>
      </c>
      <c r="C50" s="18">
        <f t="shared" ref="C50:J50" si="25">SUM(C51:C51)</f>
        <v>5000</v>
      </c>
      <c r="D50" s="18">
        <f t="shared" si="25"/>
        <v>0</v>
      </c>
      <c r="E50" s="18">
        <f t="shared" si="25"/>
        <v>1920.2</v>
      </c>
      <c r="F50" s="18">
        <f t="shared" si="25"/>
        <v>3079.8</v>
      </c>
      <c r="G50" s="18">
        <f t="shared" si="25"/>
        <v>3079.8</v>
      </c>
      <c r="H50" s="18">
        <f t="shared" si="25"/>
        <v>3079.8</v>
      </c>
      <c r="I50" s="18">
        <f t="shared" si="25"/>
        <v>3079.8</v>
      </c>
      <c r="J50" s="18">
        <f t="shared" si="25"/>
        <v>3079.8</v>
      </c>
      <c r="K50" s="18">
        <f t="shared" si="1"/>
        <v>0</v>
      </c>
    </row>
    <row r="51" spans="1:11" x14ac:dyDescent="0.25">
      <c r="A51" s="19">
        <v>26101</v>
      </c>
      <c r="B51" s="20" t="s">
        <v>57</v>
      </c>
      <c r="C51" s="21">
        <v>5000</v>
      </c>
      <c r="D51" s="21"/>
      <c r="E51" s="21">
        <v>1920.2</v>
      </c>
      <c r="F51" s="21">
        <f>SUM(C51-E51)</f>
        <v>3079.8</v>
      </c>
      <c r="G51" s="21">
        <v>3079.8</v>
      </c>
      <c r="H51" s="21">
        <v>3079.8</v>
      </c>
      <c r="I51" s="21">
        <v>3079.8</v>
      </c>
      <c r="J51" s="21">
        <v>3079.8</v>
      </c>
      <c r="K51" s="21"/>
    </row>
    <row r="52" spans="1:11" ht="25.5" x14ac:dyDescent="0.25">
      <c r="A52" s="13">
        <v>2700</v>
      </c>
      <c r="B52" s="14" t="s">
        <v>58</v>
      </c>
      <c r="C52" s="15">
        <f t="shared" ref="C52:J52" si="26">+C53</f>
        <v>0</v>
      </c>
      <c r="D52" s="15">
        <f t="shared" si="26"/>
        <v>0</v>
      </c>
      <c r="E52" s="15">
        <f t="shared" si="26"/>
        <v>0</v>
      </c>
      <c r="F52" s="15">
        <f t="shared" si="26"/>
        <v>0</v>
      </c>
      <c r="G52" s="15">
        <f t="shared" si="26"/>
        <v>0</v>
      </c>
      <c r="H52" s="15">
        <f t="shared" si="26"/>
        <v>0</v>
      </c>
      <c r="I52" s="15">
        <f t="shared" si="26"/>
        <v>0</v>
      </c>
      <c r="J52" s="15">
        <f t="shared" si="26"/>
        <v>0</v>
      </c>
      <c r="K52" s="15">
        <f t="shared" si="1"/>
        <v>0</v>
      </c>
    </row>
    <row r="53" spans="1:11" x14ac:dyDescent="0.25">
      <c r="A53" s="16">
        <v>271</v>
      </c>
      <c r="B53" s="17" t="s">
        <v>59</v>
      </c>
      <c r="C53" s="18">
        <f t="shared" ref="C53:J53" si="27">SUM(C54:C54)</f>
        <v>0</v>
      </c>
      <c r="D53" s="18">
        <f t="shared" si="27"/>
        <v>0</v>
      </c>
      <c r="E53" s="18">
        <f t="shared" si="27"/>
        <v>0</v>
      </c>
      <c r="F53" s="18">
        <f t="shared" si="27"/>
        <v>0</v>
      </c>
      <c r="G53" s="18">
        <f t="shared" si="27"/>
        <v>0</v>
      </c>
      <c r="H53" s="18">
        <f t="shared" si="27"/>
        <v>0</v>
      </c>
      <c r="I53" s="18">
        <f t="shared" si="27"/>
        <v>0</v>
      </c>
      <c r="J53" s="18">
        <f t="shared" si="27"/>
        <v>0</v>
      </c>
      <c r="K53" s="18">
        <f t="shared" si="1"/>
        <v>0</v>
      </c>
    </row>
    <row r="54" spans="1:11" x14ac:dyDescent="0.25">
      <c r="A54" s="19">
        <v>27101</v>
      </c>
      <c r="B54" s="20" t="s">
        <v>60</v>
      </c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25.5" x14ac:dyDescent="0.25">
      <c r="A55" s="13">
        <v>2900</v>
      </c>
      <c r="B55" s="14" t="s">
        <v>61</v>
      </c>
      <c r="C55" s="15">
        <f t="shared" ref="C55:J55" si="28">+C56+C58</f>
        <v>978.8</v>
      </c>
      <c r="D55" s="15">
        <f t="shared" si="28"/>
        <v>0</v>
      </c>
      <c r="E55" s="15">
        <f t="shared" si="28"/>
        <v>978.8</v>
      </c>
      <c r="F55" s="15">
        <f t="shared" si="28"/>
        <v>0</v>
      </c>
      <c r="G55" s="15">
        <f t="shared" si="28"/>
        <v>0</v>
      </c>
      <c r="H55" s="15">
        <f t="shared" si="28"/>
        <v>0</v>
      </c>
      <c r="I55" s="15">
        <f t="shared" si="28"/>
        <v>0</v>
      </c>
      <c r="J55" s="15">
        <f t="shared" si="28"/>
        <v>0</v>
      </c>
      <c r="K55" s="15">
        <f t="shared" si="1"/>
        <v>0</v>
      </c>
    </row>
    <row r="56" spans="1:11" ht="25.5" x14ac:dyDescent="0.25">
      <c r="A56" s="16">
        <v>298</v>
      </c>
      <c r="B56" s="17" t="s">
        <v>62</v>
      </c>
      <c r="C56" s="18">
        <f t="shared" ref="C56:J56" si="29">SUM(C57:C57)</f>
        <v>978.8</v>
      </c>
      <c r="D56" s="18">
        <f t="shared" si="29"/>
        <v>0</v>
      </c>
      <c r="E56" s="18">
        <f t="shared" si="29"/>
        <v>978.8</v>
      </c>
      <c r="F56" s="18">
        <f t="shared" si="29"/>
        <v>0</v>
      </c>
      <c r="G56" s="18">
        <f t="shared" si="29"/>
        <v>0</v>
      </c>
      <c r="H56" s="18">
        <f t="shared" si="29"/>
        <v>0</v>
      </c>
      <c r="I56" s="18">
        <f t="shared" si="29"/>
        <v>0</v>
      </c>
      <c r="J56" s="18">
        <f t="shared" si="29"/>
        <v>0</v>
      </c>
      <c r="K56" s="18">
        <f t="shared" si="1"/>
        <v>0</v>
      </c>
    </row>
    <row r="57" spans="1:11" x14ac:dyDescent="0.25">
      <c r="A57" s="19">
        <v>29801</v>
      </c>
      <c r="B57" s="20" t="s">
        <v>63</v>
      </c>
      <c r="C57" s="21">
        <v>978.8</v>
      </c>
      <c r="D57" s="21"/>
      <c r="E57" s="21">
        <v>978.8</v>
      </c>
      <c r="F57" s="21">
        <f>SUM(C57-E57)</f>
        <v>0</v>
      </c>
      <c r="G57" s="21"/>
      <c r="H57" s="21"/>
      <c r="I57" s="21"/>
      <c r="J57" s="21"/>
      <c r="K57" s="21"/>
    </row>
    <row r="58" spans="1:11" ht="25.5" x14ac:dyDescent="0.25">
      <c r="A58" s="16">
        <v>299</v>
      </c>
      <c r="B58" s="17" t="s">
        <v>64</v>
      </c>
      <c r="C58" s="18">
        <f t="shared" ref="C58:J58" si="30">SUM(C59:C59)</f>
        <v>0</v>
      </c>
      <c r="D58" s="18">
        <f t="shared" si="30"/>
        <v>0</v>
      </c>
      <c r="E58" s="18">
        <f t="shared" si="30"/>
        <v>0</v>
      </c>
      <c r="F58" s="18">
        <f t="shared" si="30"/>
        <v>0</v>
      </c>
      <c r="G58" s="18">
        <f t="shared" si="30"/>
        <v>0</v>
      </c>
      <c r="H58" s="18">
        <f t="shared" si="30"/>
        <v>0</v>
      </c>
      <c r="I58" s="18">
        <f t="shared" si="30"/>
        <v>0</v>
      </c>
      <c r="J58" s="18">
        <f t="shared" si="30"/>
        <v>0</v>
      </c>
      <c r="K58" s="18">
        <f t="shared" si="1"/>
        <v>0</v>
      </c>
    </row>
    <row r="59" spans="1:11" x14ac:dyDescent="0.25">
      <c r="A59" s="19">
        <v>29901</v>
      </c>
      <c r="B59" s="20" t="s">
        <v>65</v>
      </c>
      <c r="C59" s="21"/>
      <c r="D59" s="21"/>
      <c r="E59" s="21"/>
      <c r="F59" s="21"/>
      <c r="G59" s="21"/>
      <c r="H59" s="21"/>
      <c r="I59" s="21"/>
      <c r="J59" s="21"/>
      <c r="K59" s="21"/>
    </row>
    <row r="60" spans="1:11" x14ac:dyDescent="0.25">
      <c r="A60" s="10">
        <v>3000</v>
      </c>
      <c r="B60" s="11" t="s">
        <v>66</v>
      </c>
      <c r="C60" s="12">
        <f t="shared" ref="C60:J60" si="31">+C61+C70+C76+C84+C89+C98+C103+C108+C113</f>
        <v>41264.54</v>
      </c>
      <c r="D60" s="12">
        <f t="shared" si="31"/>
        <v>4398.26</v>
      </c>
      <c r="E60" s="12">
        <f t="shared" si="31"/>
        <v>38523.980000000003</v>
      </c>
      <c r="F60" s="12">
        <f t="shared" si="31"/>
        <v>7138.8200000000006</v>
      </c>
      <c r="G60" s="12">
        <f t="shared" si="31"/>
        <v>7138.82</v>
      </c>
      <c r="H60" s="12">
        <f t="shared" si="31"/>
        <v>7138.82</v>
      </c>
      <c r="I60" s="12">
        <f t="shared" si="31"/>
        <v>7138.82</v>
      </c>
      <c r="J60" s="12">
        <f t="shared" si="31"/>
        <v>7138.82</v>
      </c>
      <c r="K60" s="12">
        <f t="shared" si="1"/>
        <v>0</v>
      </c>
    </row>
    <row r="61" spans="1:11" x14ac:dyDescent="0.25">
      <c r="A61" s="13">
        <v>3100</v>
      </c>
      <c r="B61" s="14" t="s">
        <v>67</v>
      </c>
      <c r="C61" s="15">
        <f t="shared" ref="C61:J61" si="32">+C62+C64+C66+C68</f>
        <v>483.6</v>
      </c>
      <c r="D61" s="15">
        <f t="shared" si="32"/>
        <v>0</v>
      </c>
      <c r="E61" s="15">
        <f t="shared" si="32"/>
        <v>483.6</v>
      </c>
      <c r="F61" s="15">
        <f t="shared" si="32"/>
        <v>0</v>
      </c>
      <c r="G61" s="15">
        <f t="shared" si="32"/>
        <v>0</v>
      </c>
      <c r="H61" s="15">
        <f t="shared" si="32"/>
        <v>0</v>
      </c>
      <c r="I61" s="15">
        <f t="shared" si="32"/>
        <v>0</v>
      </c>
      <c r="J61" s="15">
        <f t="shared" si="32"/>
        <v>0</v>
      </c>
      <c r="K61" s="15">
        <f t="shared" si="1"/>
        <v>0</v>
      </c>
    </row>
    <row r="62" spans="1:11" x14ac:dyDescent="0.25">
      <c r="A62" s="16">
        <v>311</v>
      </c>
      <c r="B62" s="17" t="s">
        <v>68</v>
      </c>
      <c r="C62" s="18">
        <f t="shared" ref="C62:J62" si="33">SUM(C63:C63)</f>
        <v>0</v>
      </c>
      <c r="D62" s="18">
        <f t="shared" si="33"/>
        <v>0</v>
      </c>
      <c r="E62" s="18">
        <f t="shared" si="33"/>
        <v>0</v>
      </c>
      <c r="F62" s="18">
        <f t="shared" si="33"/>
        <v>0</v>
      </c>
      <c r="G62" s="18">
        <f t="shared" si="33"/>
        <v>0</v>
      </c>
      <c r="H62" s="18">
        <f t="shared" si="33"/>
        <v>0</v>
      </c>
      <c r="I62" s="18">
        <f t="shared" si="33"/>
        <v>0</v>
      </c>
      <c r="J62" s="18">
        <f t="shared" si="33"/>
        <v>0</v>
      </c>
      <c r="K62" s="18">
        <f t="shared" si="1"/>
        <v>0</v>
      </c>
    </row>
    <row r="63" spans="1:11" x14ac:dyDescent="0.25">
      <c r="A63" s="19">
        <v>31101</v>
      </c>
      <c r="B63" s="20" t="s">
        <v>69</v>
      </c>
      <c r="C63" s="21"/>
      <c r="D63" s="21"/>
      <c r="E63" s="21"/>
      <c r="F63" s="21"/>
      <c r="G63" s="21"/>
      <c r="H63" s="21"/>
      <c r="I63" s="21"/>
      <c r="J63" s="21"/>
      <c r="K63" s="21"/>
    </row>
    <row r="64" spans="1:11" x14ac:dyDescent="0.25">
      <c r="A64" s="16">
        <v>313</v>
      </c>
      <c r="B64" s="17" t="s">
        <v>70</v>
      </c>
      <c r="C64" s="18">
        <f t="shared" ref="C64:J64" si="34">SUM(C65:C65)</f>
        <v>483.6</v>
      </c>
      <c r="D64" s="18">
        <f t="shared" si="34"/>
        <v>0</v>
      </c>
      <c r="E64" s="18">
        <f t="shared" si="34"/>
        <v>483.6</v>
      </c>
      <c r="F64" s="18">
        <f t="shared" si="34"/>
        <v>0</v>
      </c>
      <c r="G64" s="18">
        <f t="shared" si="34"/>
        <v>0</v>
      </c>
      <c r="H64" s="18">
        <f t="shared" si="34"/>
        <v>0</v>
      </c>
      <c r="I64" s="18">
        <f t="shared" si="34"/>
        <v>0</v>
      </c>
      <c r="J64" s="18">
        <f t="shared" si="34"/>
        <v>0</v>
      </c>
      <c r="K64" s="18">
        <f t="shared" si="1"/>
        <v>0</v>
      </c>
    </row>
    <row r="65" spans="1:11" x14ac:dyDescent="0.25">
      <c r="A65" s="19">
        <v>31301</v>
      </c>
      <c r="B65" s="20" t="s">
        <v>71</v>
      </c>
      <c r="C65" s="21">
        <v>483.6</v>
      </c>
      <c r="D65" s="21"/>
      <c r="E65" s="21">
        <v>483.6</v>
      </c>
      <c r="F65" s="21">
        <f>SUM(C65-E65)</f>
        <v>0</v>
      </c>
      <c r="G65" s="21"/>
      <c r="H65" s="21"/>
      <c r="I65" s="21"/>
      <c r="J65" s="21"/>
      <c r="K65" s="21"/>
    </row>
    <row r="66" spans="1:11" x14ac:dyDescent="0.25">
      <c r="A66" s="16">
        <v>314</v>
      </c>
      <c r="B66" s="17" t="s">
        <v>72</v>
      </c>
      <c r="C66" s="18">
        <f t="shared" ref="C66:J66" si="35">SUM(C67:C67)</f>
        <v>0</v>
      </c>
      <c r="D66" s="18">
        <f t="shared" si="35"/>
        <v>0</v>
      </c>
      <c r="E66" s="18">
        <f t="shared" si="35"/>
        <v>0</v>
      </c>
      <c r="F66" s="18">
        <f t="shared" si="35"/>
        <v>0</v>
      </c>
      <c r="G66" s="18">
        <f t="shared" si="35"/>
        <v>0</v>
      </c>
      <c r="H66" s="18">
        <f t="shared" si="35"/>
        <v>0</v>
      </c>
      <c r="I66" s="18">
        <f t="shared" si="35"/>
        <v>0</v>
      </c>
      <c r="J66" s="18">
        <f t="shared" si="35"/>
        <v>0</v>
      </c>
      <c r="K66" s="18">
        <f t="shared" si="1"/>
        <v>0</v>
      </c>
    </row>
    <row r="67" spans="1:11" x14ac:dyDescent="0.25">
      <c r="A67" s="19">
        <v>31401</v>
      </c>
      <c r="B67" s="20" t="s">
        <v>73</v>
      </c>
      <c r="C67" s="21"/>
      <c r="D67" s="21"/>
      <c r="E67" s="21"/>
      <c r="F67" s="21"/>
      <c r="G67" s="21"/>
      <c r="H67" s="21"/>
      <c r="I67" s="21"/>
      <c r="J67" s="21"/>
      <c r="K67" s="21"/>
    </row>
    <row r="68" spans="1:11" x14ac:dyDescent="0.25">
      <c r="A68" s="16">
        <v>318</v>
      </c>
      <c r="B68" s="17" t="s">
        <v>74</v>
      </c>
      <c r="C68" s="18">
        <f t="shared" ref="C68:J68" si="36">SUM(C69:C69)</f>
        <v>0</v>
      </c>
      <c r="D68" s="18">
        <f t="shared" si="36"/>
        <v>0</v>
      </c>
      <c r="E68" s="18">
        <f t="shared" si="36"/>
        <v>0</v>
      </c>
      <c r="F68" s="18">
        <f t="shared" si="36"/>
        <v>0</v>
      </c>
      <c r="G68" s="18">
        <f t="shared" si="36"/>
        <v>0</v>
      </c>
      <c r="H68" s="18">
        <f t="shared" si="36"/>
        <v>0</v>
      </c>
      <c r="I68" s="18">
        <f t="shared" si="36"/>
        <v>0</v>
      </c>
      <c r="J68" s="18">
        <f t="shared" si="36"/>
        <v>0</v>
      </c>
      <c r="K68" s="18">
        <f t="shared" si="1"/>
        <v>0</v>
      </c>
    </row>
    <row r="69" spans="1:11" x14ac:dyDescent="0.25">
      <c r="A69" s="19">
        <v>31801</v>
      </c>
      <c r="B69" s="20" t="s">
        <v>75</v>
      </c>
      <c r="C69" s="21"/>
      <c r="D69" s="21"/>
      <c r="E69" s="21"/>
      <c r="F69" s="21"/>
      <c r="G69" s="21"/>
      <c r="H69" s="21"/>
      <c r="I69" s="21"/>
      <c r="J69" s="21"/>
      <c r="K69" s="21"/>
    </row>
    <row r="70" spans="1:11" x14ac:dyDescent="0.25">
      <c r="A70" s="13">
        <v>3200</v>
      </c>
      <c r="B70" s="14" t="s">
        <v>76</v>
      </c>
      <c r="C70" s="15">
        <f t="shared" ref="C70:J70" si="37">+C71+C73</f>
        <v>3860.48</v>
      </c>
      <c r="D70" s="15">
        <f t="shared" si="37"/>
        <v>0</v>
      </c>
      <c r="E70" s="15">
        <f t="shared" si="37"/>
        <v>2468.48</v>
      </c>
      <c r="F70" s="15">
        <f t="shared" si="37"/>
        <v>1392</v>
      </c>
      <c r="G70" s="15">
        <f t="shared" si="37"/>
        <v>1392</v>
      </c>
      <c r="H70" s="15">
        <f t="shared" si="37"/>
        <v>1392</v>
      </c>
      <c r="I70" s="15">
        <f t="shared" si="37"/>
        <v>1392</v>
      </c>
      <c r="J70" s="15">
        <f t="shared" si="37"/>
        <v>1392</v>
      </c>
      <c r="K70" s="15">
        <f t="shared" si="1"/>
        <v>0</v>
      </c>
    </row>
    <row r="71" spans="1:11" x14ac:dyDescent="0.25">
      <c r="A71" s="16">
        <v>322</v>
      </c>
      <c r="B71" s="17" t="s">
        <v>77</v>
      </c>
      <c r="C71" s="18">
        <f t="shared" ref="C71:J71" si="38">SUM(C72:C72)</f>
        <v>0</v>
      </c>
      <c r="D71" s="18">
        <f t="shared" si="38"/>
        <v>0</v>
      </c>
      <c r="E71" s="18">
        <f t="shared" si="38"/>
        <v>0</v>
      </c>
      <c r="F71" s="18">
        <f t="shared" si="38"/>
        <v>0</v>
      </c>
      <c r="G71" s="18">
        <f t="shared" si="38"/>
        <v>0</v>
      </c>
      <c r="H71" s="18">
        <f t="shared" si="38"/>
        <v>0</v>
      </c>
      <c r="I71" s="18">
        <f t="shared" si="38"/>
        <v>0</v>
      </c>
      <c r="J71" s="18">
        <f t="shared" si="38"/>
        <v>0</v>
      </c>
      <c r="K71" s="18">
        <f t="shared" si="1"/>
        <v>0</v>
      </c>
    </row>
    <row r="72" spans="1:11" x14ac:dyDescent="0.25">
      <c r="A72" s="19">
        <v>32201</v>
      </c>
      <c r="B72" s="20" t="s">
        <v>78</v>
      </c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38.25" x14ac:dyDescent="0.25">
      <c r="A73" s="16">
        <v>323</v>
      </c>
      <c r="B73" s="17" t="s">
        <v>79</v>
      </c>
      <c r="C73" s="18">
        <f t="shared" ref="C73:J73" si="39">SUM(C74:C75)</f>
        <v>3860.48</v>
      </c>
      <c r="D73" s="18">
        <f t="shared" si="39"/>
        <v>0</v>
      </c>
      <c r="E73" s="18">
        <f t="shared" si="39"/>
        <v>2468.48</v>
      </c>
      <c r="F73" s="18">
        <f t="shared" si="39"/>
        <v>1392</v>
      </c>
      <c r="G73" s="18">
        <f t="shared" si="39"/>
        <v>1392</v>
      </c>
      <c r="H73" s="18">
        <f t="shared" si="39"/>
        <v>1392</v>
      </c>
      <c r="I73" s="18">
        <f t="shared" si="39"/>
        <v>1392</v>
      </c>
      <c r="J73" s="18">
        <f t="shared" si="39"/>
        <v>1392</v>
      </c>
      <c r="K73" s="18">
        <f t="shared" si="1"/>
        <v>0</v>
      </c>
    </row>
    <row r="74" spans="1:11" x14ac:dyDescent="0.25">
      <c r="A74" s="19">
        <v>32301</v>
      </c>
      <c r="B74" s="20" t="s">
        <v>80</v>
      </c>
      <c r="C74" s="21"/>
      <c r="D74" s="21"/>
      <c r="E74" s="21"/>
      <c r="F74" s="21"/>
      <c r="G74" s="21"/>
      <c r="H74" s="21"/>
      <c r="I74" s="21"/>
      <c r="J74" s="21"/>
      <c r="K74" s="21"/>
    </row>
    <row r="75" spans="1:11" x14ac:dyDescent="0.25">
      <c r="A75" s="19">
        <v>32302</v>
      </c>
      <c r="B75" s="20" t="s">
        <v>81</v>
      </c>
      <c r="C75" s="21">
        <v>3860.48</v>
      </c>
      <c r="D75" s="21"/>
      <c r="E75" s="21">
        <v>2468.48</v>
      </c>
      <c r="F75" s="21">
        <f>SUM(C75-E75)</f>
        <v>1392</v>
      </c>
      <c r="G75" s="21">
        <v>1392</v>
      </c>
      <c r="H75" s="21">
        <v>1392</v>
      </c>
      <c r="I75" s="21">
        <v>1392</v>
      </c>
      <c r="J75" s="21">
        <v>1392</v>
      </c>
      <c r="K75" s="21"/>
    </row>
    <row r="76" spans="1:11" ht="25.5" x14ac:dyDescent="0.25">
      <c r="A76" s="13">
        <v>3300</v>
      </c>
      <c r="B76" s="14" t="s">
        <v>82</v>
      </c>
      <c r="C76" s="15">
        <f t="shared" ref="C76:J76" si="40">+C77+C79+C81</f>
        <v>17625</v>
      </c>
      <c r="D76" s="15">
        <f t="shared" si="40"/>
        <v>0</v>
      </c>
      <c r="E76" s="15">
        <f t="shared" si="40"/>
        <v>17625</v>
      </c>
      <c r="F76" s="15">
        <f t="shared" si="40"/>
        <v>0</v>
      </c>
      <c r="G76" s="15">
        <f t="shared" si="40"/>
        <v>0</v>
      </c>
      <c r="H76" s="15">
        <f t="shared" si="40"/>
        <v>0</v>
      </c>
      <c r="I76" s="15">
        <f t="shared" si="40"/>
        <v>0</v>
      </c>
      <c r="J76" s="15">
        <f t="shared" si="40"/>
        <v>0</v>
      </c>
      <c r="K76" s="15">
        <f t="shared" ref="K76:K130" si="41">+F76-H76</f>
        <v>0</v>
      </c>
    </row>
    <row r="77" spans="1:11" ht="25.5" x14ac:dyDescent="0.25">
      <c r="A77" s="16">
        <v>331</v>
      </c>
      <c r="B77" s="17" t="s">
        <v>83</v>
      </c>
      <c r="C77" s="18">
        <f t="shared" ref="C77:J77" si="42">SUM(C78:C78)</f>
        <v>17625</v>
      </c>
      <c r="D77" s="18">
        <f t="shared" si="42"/>
        <v>0</v>
      </c>
      <c r="E77" s="18">
        <f t="shared" si="42"/>
        <v>17625</v>
      </c>
      <c r="F77" s="18">
        <f t="shared" si="42"/>
        <v>0</v>
      </c>
      <c r="G77" s="18">
        <f t="shared" si="42"/>
        <v>0</v>
      </c>
      <c r="H77" s="18">
        <f t="shared" si="42"/>
        <v>0</v>
      </c>
      <c r="I77" s="18">
        <f t="shared" si="42"/>
        <v>0</v>
      </c>
      <c r="J77" s="18">
        <f t="shared" si="42"/>
        <v>0</v>
      </c>
      <c r="K77" s="18">
        <f t="shared" si="41"/>
        <v>0</v>
      </c>
    </row>
    <row r="78" spans="1:11" x14ac:dyDescent="0.25">
      <c r="A78" s="19">
        <v>33101</v>
      </c>
      <c r="B78" s="20" t="s">
        <v>84</v>
      </c>
      <c r="C78" s="21">
        <v>17625</v>
      </c>
      <c r="D78" s="21"/>
      <c r="E78" s="21">
        <v>17625</v>
      </c>
      <c r="F78" s="21">
        <f>SUM(C78-E78)</f>
        <v>0</v>
      </c>
      <c r="G78" s="21"/>
      <c r="H78" s="21"/>
      <c r="I78" s="21"/>
      <c r="J78" s="21"/>
      <c r="K78" s="21"/>
    </row>
    <row r="79" spans="1:11" ht="38.25" x14ac:dyDescent="0.25">
      <c r="A79" s="16">
        <v>333</v>
      </c>
      <c r="B79" s="17" t="s">
        <v>85</v>
      </c>
      <c r="C79" s="18">
        <f t="shared" ref="C79:J79" si="43">SUM(C80:C80)</f>
        <v>0</v>
      </c>
      <c r="D79" s="18">
        <f t="shared" si="43"/>
        <v>0</v>
      </c>
      <c r="E79" s="18">
        <f t="shared" si="43"/>
        <v>0</v>
      </c>
      <c r="F79" s="18">
        <f t="shared" si="43"/>
        <v>0</v>
      </c>
      <c r="G79" s="18">
        <f t="shared" si="43"/>
        <v>0</v>
      </c>
      <c r="H79" s="18">
        <f t="shared" si="43"/>
        <v>0</v>
      </c>
      <c r="I79" s="18">
        <f t="shared" si="43"/>
        <v>0</v>
      </c>
      <c r="J79" s="18">
        <f t="shared" si="43"/>
        <v>0</v>
      </c>
      <c r="K79" s="18">
        <f t="shared" si="41"/>
        <v>0</v>
      </c>
    </row>
    <row r="80" spans="1:11" x14ac:dyDescent="0.25">
      <c r="A80" s="19">
        <v>33301</v>
      </c>
      <c r="B80" s="20" t="s">
        <v>86</v>
      </c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25.5" x14ac:dyDescent="0.25">
      <c r="A81" s="16">
        <v>336</v>
      </c>
      <c r="B81" s="17" t="s">
        <v>87</v>
      </c>
      <c r="C81" s="18">
        <f t="shared" ref="C81:J81" si="44">SUM(C82:C83)</f>
        <v>0</v>
      </c>
      <c r="D81" s="18">
        <f t="shared" si="44"/>
        <v>0</v>
      </c>
      <c r="E81" s="18">
        <f t="shared" si="44"/>
        <v>0</v>
      </c>
      <c r="F81" s="18">
        <f t="shared" si="44"/>
        <v>0</v>
      </c>
      <c r="G81" s="18">
        <f t="shared" si="44"/>
        <v>0</v>
      </c>
      <c r="H81" s="18">
        <f t="shared" si="44"/>
        <v>0</v>
      </c>
      <c r="I81" s="18">
        <f t="shared" si="44"/>
        <v>0</v>
      </c>
      <c r="J81" s="18">
        <f t="shared" si="44"/>
        <v>0</v>
      </c>
      <c r="K81" s="18">
        <f t="shared" si="41"/>
        <v>0</v>
      </c>
    </row>
    <row r="82" spans="1:11" x14ac:dyDescent="0.25">
      <c r="A82" s="19">
        <v>33601</v>
      </c>
      <c r="B82" s="20" t="s">
        <v>88</v>
      </c>
      <c r="C82" s="21"/>
      <c r="D82" s="21"/>
      <c r="E82" s="21"/>
      <c r="F82" s="21"/>
      <c r="G82" s="21"/>
      <c r="H82" s="21"/>
      <c r="I82" s="21"/>
      <c r="J82" s="21"/>
      <c r="K82" s="21"/>
    </row>
    <row r="83" spans="1:11" x14ac:dyDescent="0.25">
      <c r="A83" s="19">
        <v>33603</v>
      </c>
      <c r="B83" s="20" t="s">
        <v>89</v>
      </c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25.5" x14ac:dyDescent="0.25">
      <c r="A84" s="13">
        <v>3400</v>
      </c>
      <c r="B84" s="14" t="s">
        <v>90</v>
      </c>
      <c r="C84" s="15">
        <f t="shared" ref="C84:J84" si="45">+C85+C87</f>
        <v>2742.34</v>
      </c>
      <c r="D84" s="15">
        <f t="shared" si="45"/>
        <v>0</v>
      </c>
      <c r="E84" s="15">
        <f t="shared" si="45"/>
        <v>1418.74</v>
      </c>
      <c r="F84" s="15">
        <f t="shared" si="45"/>
        <v>1323.6000000000001</v>
      </c>
      <c r="G84" s="15">
        <f t="shared" si="45"/>
        <v>1323.6</v>
      </c>
      <c r="H84" s="15">
        <f t="shared" si="45"/>
        <v>1323.6</v>
      </c>
      <c r="I84" s="15">
        <f t="shared" si="45"/>
        <v>1323.6</v>
      </c>
      <c r="J84" s="15">
        <f t="shared" si="45"/>
        <v>1323.6</v>
      </c>
      <c r="K84" s="15">
        <f t="shared" si="41"/>
        <v>0</v>
      </c>
    </row>
    <row r="85" spans="1:11" x14ac:dyDescent="0.25">
      <c r="A85" s="16">
        <v>341</v>
      </c>
      <c r="B85" s="17" t="s">
        <v>91</v>
      </c>
      <c r="C85" s="18">
        <f t="shared" ref="C85:J85" si="46">SUM(C86:C86)</f>
        <v>2742.34</v>
      </c>
      <c r="D85" s="18">
        <f t="shared" si="46"/>
        <v>0</v>
      </c>
      <c r="E85" s="18">
        <f t="shared" si="46"/>
        <v>1418.74</v>
      </c>
      <c r="F85" s="18">
        <f t="shared" si="46"/>
        <v>1323.6000000000001</v>
      </c>
      <c r="G85" s="18">
        <f t="shared" si="46"/>
        <v>1323.6</v>
      </c>
      <c r="H85" s="18">
        <f t="shared" si="46"/>
        <v>1323.6</v>
      </c>
      <c r="I85" s="18">
        <f t="shared" si="46"/>
        <v>1323.6</v>
      </c>
      <c r="J85" s="18">
        <f t="shared" si="46"/>
        <v>1323.6</v>
      </c>
      <c r="K85" s="18">
        <f t="shared" si="41"/>
        <v>0</v>
      </c>
    </row>
    <row r="86" spans="1:11" x14ac:dyDescent="0.25">
      <c r="A86" s="19">
        <v>34101</v>
      </c>
      <c r="B86" s="20" t="s">
        <v>92</v>
      </c>
      <c r="C86" s="21">
        <v>2742.34</v>
      </c>
      <c r="D86" s="21"/>
      <c r="E86" s="21">
        <v>1418.74</v>
      </c>
      <c r="F86" s="21">
        <f>SUM(C86-E86)</f>
        <v>1323.6000000000001</v>
      </c>
      <c r="G86" s="21">
        <v>1323.6</v>
      </c>
      <c r="H86" s="21">
        <v>1323.6</v>
      </c>
      <c r="I86" s="21">
        <v>1323.6</v>
      </c>
      <c r="J86" s="21">
        <v>1323.6</v>
      </c>
      <c r="K86" s="21"/>
    </row>
    <row r="87" spans="1:11" x14ac:dyDescent="0.25">
      <c r="A87" s="16">
        <v>347</v>
      </c>
      <c r="B87" s="17" t="s">
        <v>93</v>
      </c>
      <c r="C87" s="18">
        <f t="shared" ref="C87:J87" si="47">SUM(C88:C88)</f>
        <v>0</v>
      </c>
      <c r="D87" s="18">
        <f t="shared" si="47"/>
        <v>0</v>
      </c>
      <c r="E87" s="18">
        <f t="shared" si="47"/>
        <v>0</v>
      </c>
      <c r="F87" s="18">
        <f t="shared" si="47"/>
        <v>0</v>
      </c>
      <c r="G87" s="18">
        <f t="shared" si="47"/>
        <v>0</v>
      </c>
      <c r="H87" s="18">
        <f t="shared" si="47"/>
        <v>0</v>
      </c>
      <c r="I87" s="18">
        <f t="shared" si="47"/>
        <v>0</v>
      </c>
      <c r="J87" s="18">
        <f t="shared" si="47"/>
        <v>0</v>
      </c>
      <c r="K87" s="18">
        <f t="shared" si="41"/>
        <v>0</v>
      </c>
    </row>
    <row r="88" spans="1:11" x14ac:dyDescent="0.25">
      <c r="A88" s="19">
        <v>34701</v>
      </c>
      <c r="B88" s="20" t="s">
        <v>94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25.5" x14ac:dyDescent="0.25">
      <c r="A89" s="13">
        <v>3500</v>
      </c>
      <c r="B89" s="14" t="s">
        <v>95</v>
      </c>
      <c r="C89" s="15">
        <f>+C90+C92+C94+C96</f>
        <v>89.44</v>
      </c>
      <c r="D89" s="15">
        <f t="shared" ref="D89:J89" si="48">+D90+D92+D94+D96</f>
        <v>0</v>
      </c>
      <c r="E89" s="15">
        <f t="shared" si="48"/>
        <v>89.44</v>
      </c>
      <c r="F89" s="15">
        <f t="shared" si="48"/>
        <v>0</v>
      </c>
      <c r="G89" s="15">
        <f t="shared" si="48"/>
        <v>0</v>
      </c>
      <c r="H89" s="15">
        <f t="shared" si="48"/>
        <v>0</v>
      </c>
      <c r="I89" s="15">
        <f t="shared" si="48"/>
        <v>0</v>
      </c>
      <c r="J89" s="15">
        <f t="shared" si="48"/>
        <v>0</v>
      </c>
      <c r="K89" s="15">
        <f t="shared" si="41"/>
        <v>0</v>
      </c>
    </row>
    <row r="90" spans="1:11" ht="25.5" x14ac:dyDescent="0.25">
      <c r="A90" s="16">
        <v>351</v>
      </c>
      <c r="B90" s="17" t="s">
        <v>96</v>
      </c>
      <c r="C90" s="18">
        <f t="shared" ref="C90:J90" si="49">SUM(C91:C91)</f>
        <v>0</v>
      </c>
      <c r="D90" s="18">
        <f t="shared" si="49"/>
        <v>0</v>
      </c>
      <c r="E90" s="18">
        <f t="shared" si="49"/>
        <v>0</v>
      </c>
      <c r="F90" s="18">
        <f t="shared" si="49"/>
        <v>0</v>
      </c>
      <c r="G90" s="18">
        <f t="shared" si="49"/>
        <v>0</v>
      </c>
      <c r="H90" s="18">
        <f t="shared" si="49"/>
        <v>0</v>
      </c>
      <c r="I90" s="18">
        <f t="shared" si="49"/>
        <v>0</v>
      </c>
      <c r="J90" s="18">
        <f t="shared" si="49"/>
        <v>0</v>
      </c>
      <c r="K90" s="18">
        <f t="shared" si="41"/>
        <v>0</v>
      </c>
    </row>
    <row r="91" spans="1:11" x14ac:dyDescent="0.25">
      <c r="A91" s="19">
        <v>35101</v>
      </c>
      <c r="B91" s="20" t="s">
        <v>97</v>
      </c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38.25" x14ac:dyDescent="0.25">
      <c r="A92" s="16">
        <v>353</v>
      </c>
      <c r="B92" s="17" t="s">
        <v>98</v>
      </c>
      <c r="C92" s="18">
        <f t="shared" ref="C92:J92" si="50">SUM(C93:C93)</f>
        <v>0</v>
      </c>
      <c r="D92" s="18">
        <f t="shared" si="50"/>
        <v>0</v>
      </c>
      <c r="E92" s="18">
        <f t="shared" si="50"/>
        <v>0</v>
      </c>
      <c r="F92" s="18">
        <f t="shared" si="50"/>
        <v>0</v>
      </c>
      <c r="G92" s="18">
        <f t="shared" si="50"/>
        <v>0</v>
      </c>
      <c r="H92" s="18">
        <f t="shared" si="50"/>
        <v>0</v>
      </c>
      <c r="I92" s="18">
        <f t="shared" si="50"/>
        <v>0</v>
      </c>
      <c r="J92" s="18">
        <f t="shared" si="50"/>
        <v>0</v>
      </c>
      <c r="K92" s="18">
        <f t="shared" si="41"/>
        <v>0</v>
      </c>
    </row>
    <row r="93" spans="1:11" x14ac:dyDescent="0.25">
      <c r="A93" s="19">
        <v>35301</v>
      </c>
      <c r="B93" s="20" t="s">
        <v>99</v>
      </c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25.5" x14ac:dyDescent="0.25">
      <c r="A94" s="16">
        <v>355</v>
      </c>
      <c r="B94" s="17" t="s">
        <v>100</v>
      </c>
      <c r="C94" s="18">
        <f t="shared" ref="C94:J94" si="51">SUM(C95:C95)</f>
        <v>89.44</v>
      </c>
      <c r="D94" s="18">
        <f t="shared" si="51"/>
        <v>0</v>
      </c>
      <c r="E94" s="18">
        <f t="shared" si="51"/>
        <v>89.44</v>
      </c>
      <c r="F94" s="18">
        <f t="shared" si="51"/>
        <v>0</v>
      </c>
      <c r="G94" s="18">
        <f t="shared" si="51"/>
        <v>0</v>
      </c>
      <c r="H94" s="18">
        <f t="shared" si="51"/>
        <v>0</v>
      </c>
      <c r="I94" s="18">
        <f t="shared" si="51"/>
        <v>0</v>
      </c>
      <c r="J94" s="18">
        <f t="shared" si="51"/>
        <v>0</v>
      </c>
      <c r="K94" s="18">
        <f t="shared" si="41"/>
        <v>0</v>
      </c>
    </row>
    <row r="95" spans="1:11" x14ac:dyDescent="0.25">
      <c r="A95" s="19">
        <v>35501</v>
      </c>
      <c r="B95" s="20" t="s">
        <v>97</v>
      </c>
      <c r="C95" s="21">
        <v>89.44</v>
      </c>
      <c r="D95" s="21"/>
      <c r="E95" s="21">
        <v>89.44</v>
      </c>
      <c r="F95" s="21">
        <f>SUM(C95-E95)</f>
        <v>0</v>
      </c>
      <c r="G95" s="21"/>
      <c r="H95" s="21"/>
      <c r="I95" s="21"/>
      <c r="J95" s="21"/>
      <c r="K95" s="21"/>
    </row>
    <row r="96" spans="1:11" ht="38.25" x14ac:dyDescent="0.25">
      <c r="A96" s="16">
        <v>357</v>
      </c>
      <c r="B96" s="17" t="s">
        <v>101</v>
      </c>
      <c r="C96" s="18">
        <f t="shared" ref="C96:J96" si="52">SUM(C97:C97)</f>
        <v>0</v>
      </c>
      <c r="D96" s="18">
        <f t="shared" si="52"/>
        <v>0</v>
      </c>
      <c r="E96" s="18">
        <f t="shared" si="52"/>
        <v>0</v>
      </c>
      <c r="F96" s="18">
        <f t="shared" si="52"/>
        <v>0</v>
      </c>
      <c r="G96" s="18">
        <f t="shared" si="52"/>
        <v>0</v>
      </c>
      <c r="H96" s="18">
        <f t="shared" si="52"/>
        <v>0</v>
      </c>
      <c r="I96" s="18">
        <f t="shared" si="52"/>
        <v>0</v>
      </c>
      <c r="J96" s="18">
        <f t="shared" si="52"/>
        <v>0</v>
      </c>
      <c r="K96" s="18">
        <f t="shared" si="41"/>
        <v>0</v>
      </c>
    </row>
    <row r="97" spans="1:11" x14ac:dyDescent="0.25">
      <c r="A97" s="19">
        <v>35701</v>
      </c>
      <c r="B97" s="20" t="s">
        <v>102</v>
      </c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25.5" x14ac:dyDescent="0.25">
      <c r="A98" s="13">
        <v>3600</v>
      </c>
      <c r="B98" s="14" t="s">
        <v>103</v>
      </c>
      <c r="C98" s="15">
        <f t="shared" ref="C98:J98" si="53">+C99+C101</f>
        <v>0</v>
      </c>
      <c r="D98" s="15">
        <f t="shared" si="53"/>
        <v>0</v>
      </c>
      <c r="E98" s="15">
        <f t="shared" si="53"/>
        <v>0</v>
      </c>
      <c r="F98" s="15">
        <f t="shared" si="53"/>
        <v>0</v>
      </c>
      <c r="G98" s="15">
        <f t="shared" si="53"/>
        <v>0</v>
      </c>
      <c r="H98" s="15">
        <f t="shared" si="53"/>
        <v>0</v>
      </c>
      <c r="I98" s="15">
        <f t="shared" si="53"/>
        <v>0</v>
      </c>
      <c r="J98" s="15">
        <f t="shared" si="53"/>
        <v>0</v>
      </c>
      <c r="K98" s="15">
        <f t="shared" si="41"/>
        <v>0</v>
      </c>
    </row>
    <row r="99" spans="1:11" ht="38.25" x14ac:dyDescent="0.25">
      <c r="A99" s="16">
        <v>361</v>
      </c>
      <c r="B99" s="17" t="s">
        <v>104</v>
      </c>
      <c r="C99" s="18">
        <f t="shared" ref="C99:J99" si="54">SUM(C100:C100)</f>
        <v>0</v>
      </c>
      <c r="D99" s="18">
        <f t="shared" si="54"/>
        <v>0</v>
      </c>
      <c r="E99" s="18">
        <f t="shared" si="54"/>
        <v>0</v>
      </c>
      <c r="F99" s="18">
        <f t="shared" si="54"/>
        <v>0</v>
      </c>
      <c r="G99" s="18">
        <f t="shared" si="54"/>
        <v>0</v>
      </c>
      <c r="H99" s="18">
        <f t="shared" si="54"/>
        <v>0</v>
      </c>
      <c r="I99" s="18">
        <f t="shared" si="54"/>
        <v>0</v>
      </c>
      <c r="J99" s="18">
        <f t="shared" si="54"/>
        <v>0</v>
      </c>
      <c r="K99" s="18">
        <f t="shared" si="41"/>
        <v>0</v>
      </c>
    </row>
    <row r="100" spans="1:11" x14ac:dyDescent="0.25">
      <c r="A100" s="19">
        <v>36101</v>
      </c>
      <c r="B100" s="20" t="s">
        <v>105</v>
      </c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x14ac:dyDescent="0.25">
      <c r="A101" s="16">
        <v>364</v>
      </c>
      <c r="B101" s="17" t="s">
        <v>106</v>
      </c>
      <c r="C101" s="18">
        <f t="shared" ref="C101:J101" si="55">SUM(C102:C102)</f>
        <v>0</v>
      </c>
      <c r="D101" s="18">
        <f t="shared" si="55"/>
        <v>0</v>
      </c>
      <c r="E101" s="18">
        <f t="shared" si="55"/>
        <v>0</v>
      </c>
      <c r="F101" s="18">
        <f t="shared" si="55"/>
        <v>0</v>
      </c>
      <c r="G101" s="18">
        <f t="shared" si="55"/>
        <v>0</v>
      </c>
      <c r="H101" s="18">
        <f t="shared" si="55"/>
        <v>0</v>
      </c>
      <c r="I101" s="18">
        <f t="shared" si="55"/>
        <v>0</v>
      </c>
      <c r="J101" s="18">
        <f t="shared" si="55"/>
        <v>0</v>
      </c>
      <c r="K101" s="18">
        <f t="shared" si="41"/>
        <v>0</v>
      </c>
    </row>
    <row r="102" spans="1:11" x14ac:dyDescent="0.25">
      <c r="A102" s="19">
        <v>36401</v>
      </c>
      <c r="B102" s="20" t="s">
        <v>107</v>
      </c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x14ac:dyDescent="0.25">
      <c r="A103" s="13">
        <v>3700</v>
      </c>
      <c r="B103" s="14" t="s">
        <v>108</v>
      </c>
      <c r="C103" s="15">
        <f t="shared" ref="C103:J103" si="56">+C104+C106</f>
        <v>16438.72</v>
      </c>
      <c r="D103" s="15">
        <f t="shared" si="56"/>
        <v>0</v>
      </c>
      <c r="E103" s="15">
        <f t="shared" si="56"/>
        <v>16438.72</v>
      </c>
      <c r="F103" s="15">
        <f t="shared" si="56"/>
        <v>0</v>
      </c>
      <c r="G103" s="15">
        <f t="shared" si="56"/>
        <v>0</v>
      </c>
      <c r="H103" s="15">
        <f t="shared" si="56"/>
        <v>0</v>
      </c>
      <c r="I103" s="15">
        <f t="shared" si="56"/>
        <v>0</v>
      </c>
      <c r="J103" s="15">
        <f t="shared" si="56"/>
        <v>0</v>
      </c>
      <c r="K103" s="15">
        <f t="shared" si="41"/>
        <v>0</v>
      </c>
    </row>
    <row r="104" spans="1:11" x14ac:dyDescent="0.25">
      <c r="A104" s="16">
        <v>372</v>
      </c>
      <c r="B104" s="17" t="s">
        <v>109</v>
      </c>
      <c r="C104" s="18">
        <f t="shared" ref="C104:J104" si="57">SUM(C105:C105)</f>
        <v>0</v>
      </c>
      <c r="D104" s="18">
        <f t="shared" si="57"/>
        <v>0</v>
      </c>
      <c r="E104" s="18">
        <f t="shared" si="57"/>
        <v>0</v>
      </c>
      <c r="F104" s="18">
        <f t="shared" si="57"/>
        <v>0</v>
      </c>
      <c r="G104" s="18">
        <f t="shared" si="57"/>
        <v>0</v>
      </c>
      <c r="H104" s="18">
        <f t="shared" si="57"/>
        <v>0</v>
      </c>
      <c r="I104" s="18">
        <f t="shared" si="57"/>
        <v>0</v>
      </c>
      <c r="J104" s="18">
        <f t="shared" si="57"/>
        <v>0</v>
      </c>
      <c r="K104" s="18">
        <f t="shared" si="41"/>
        <v>0</v>
      </c>
    </row>
    <row r="105" spans="1:11" x14ac:dyDescent="0.25">
      <c r="A105" s="19">
        <v>37201</v>
      </c>
      <c r="B105" s="20" t="s">
        <v>110</v>
      </c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x14ac:dyDescent="0.25">
      <c r="A106" s="16">
        <v>375</v>
      </c>
      <c r="B106" s="17" t="s">
        <v>111</v>
      </c>
      <c r="C106" s="18">
        <f t="shared" ref="C106:J106" si="58">SUM(C107:C107)</f>
        <v>16438.72</v>
      </c>
      <c r="D106" s="18">
        <f t="shared" si="58"/>
        <v>0</v>
      </c>
      <c r="E106" s="18">
        <f t="shared" si="58"/>
        <v>16438.72</v>
      </c>
      <c r="F106" s="18">
        <f t="shared" si="58"/>
        <v>0</v>
      </c>
      <c r="G106" s="18">
        <f t="shared" si="58"/>
        <v>0</v>
      </c>
      <c r="H106" s="18">
        <f t="shared" si="58"/>
        <v>0</v>
      </c>
      <c r="I106" s="18">
        <f t="shared" si="58"/>
        <v>0</v>
      </c>
      <c r="J106" s="18">
        <f t="shared" si="58"/>
        <v>0</v>
      </c>
      <c r="K106" s="18">
        <f t="shared" si="41"/>
        <v>0</v>
      </c>
    </row>
    <row r="107" spans="1:11" x14ac:dyDescent="0.25">
      <c r="A107" s="19">
        <v>37501</v>
      </c>
      <c r="B107" s="20" t="s">
        <v>112</v>
      </c>
      <c r="C107" s="21">
        <v>16438.72</v>
      </c>
      <c r="D107" s="21"/>
      <c r="E107" s="21">
        <v>16438.72</v>
      </c>
      <c r="F107" s="21">
        <f>SUM(C107-E107)</f>
        <v>0</v>
      </c>
      <c r="G107" s="21"/>
      <c r="H107" s="21"/>
      <c r="I107" s="21"/>
      <c r="J107" s="21"/>
      <c r="K107" s="21"/>
    </row>
    <row r="108" spans="1:11" x14ac:dyDescent="0.25">
      <c r="A108" s="13">
        <v>3800</v>
      </c>
      <c r="B108" s="14" t="s">
        <v>113</v>
      </c>
      <c r="C108" s="15">
        <f t="shared" ref="C108:J108" si="59">+C109+C111</f>
        <v>0</v>
      </c>
      <c r="D108" s="15">
        <f t="shared" si="59"/>
        <v>0</v>
      </c>
      <c r="E108" s="15">
        <f t="shared" si="59"/>
        <v>0</v>
      </c>
      <c r="F108" s="15">
        <f t="shared" si="59"/>
        <v>0</v>
      </c>
      <c r="G108" s="15">
        <f t="shared" si="59"/>
        <v>0</v>
      </c>
      <c r="H108" s="15">
        <f t="shared" si="59"/>
        <v>0</v>
      </c>
      <c r="I108" s="15">
        <f t="shared" si="59"/>
        <v>0</v>
      </c>
      <c r="J108" s="15">
        <f t="shared" si="59"/>
        <v>0</v>
      </c>
      <c r="K108" s="15">
        <f t="shared" si="41"/>
        <v>0</v>
      </c>
    </row>
    <row r="109" spans="1:11" x14ac:dyDescent="0.25">
      <c r="A109" s="16">
        <v>381</v>
      </c>
      <c r="B109" s="17" t="s">
        <v>114</v>
      </c>
      <c r="C109" s="18">
        <f t="shared" ref="C109:J109" si="60">SUM(C110:C110)</f>
        <v>0</v>
      </c>
      <c r="D109" s="18">
        <f t="shared" si="60"/>
        <v>0</v>
      </c>
      <c r="E109" s="18">
        <f t="shared" si="60"/>
        <v>0</v>
      </c>
      <c r="F109" s="18">
        <f t="shared" si="60"/>
        <v>0</v>
      </c>
      <c r="G109" s="18">
        <f t="shared" si="60"/>
        <v>0</v>
      </c>
      <c r="H109" s="18">
        <f t="shared" si="60"/>
        <v>0</v>
      </c>
      <c r="I109" s="18">
        <f t="shared" si="60"/>
        <v>0</v>
      </c>
      <c r="J109" s="18">
        <f t="shared" si="60"/>
        <v>0</v>
      </c>
      <c r="K109" s="18">
        <f t="shared" si="41"/>
        <v>0</v>
      </c>
    </row>
    <row r="110" spans="1:11" x14ac:dyDescent="0.25">
      <c r="A110" s="19">
        <v>38101</v>
      </c>
      <c r="B110" s="20" t="s">
        <v>115</v>
      </c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x14ac:dyDescent="0.25">
      <c r="A111" s="16">
        <v>382</v>
      </c>
      <c r="B111" s="17" t="s">
        <v>116</v>
      </c>
      <c r="C111" s="18">
        <f t="shared" ref="C111:J111" si="61">SUM(C112:C112)</f>
        <v>0</v>
      </c>
      <c r="D111" s="18">
        <f t="shared" si="61"/>
        <v>0</v>
      </c>
      <c r="E111" s="18">
        <f t="shared" si="61"/>
        <v>0</v>
      </c>
      <c r="F111" s="18">
        <f t="shared" si="61"/>
        <v>0</v>
      </c>
      <c r="G111" s="18">
        <f t="shared" si="61"/>
        <v>0</v>
      </c>
      <c r="H111" s="18">
        <f t="shared" si="61"/>
        <v>0</v>
      </c>
      <c r="I111" s="18">
        <f t="shared" si="61"/>
        <v>0</v>
      </c>
      <c r="J111" s="18">
        <f t="shared" si="61"/>
        <v>0</v>
      </c>
      <c r="K111" s="18">
        <f t="shared" si="41"/>
        <v>0</v>
      </c>
    </row>
    <row r="112" spans="1:11" x14ac:dyDescent="0.25">
      <c r="A112" s="19">
        <v>38201</v>
      </c>
      <c r="B112" s="20" t="s">
        <v>117</v>
      </c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25">
      <c r="A113" s="13">
        <v>3900</v>
      </c>
      <c r="B113" s="14" t="s">
        <v>118</v>
      </c>
      <c r="C113" s="15">
        <f t="shared" ref="C113:J113" si="62">+C114+C116</f>
        <v>24.96</v>
      </c>
      <c r="D113" s="15">
        <f t="shared" si="62"/>
        <v>4398.26</v>
      </c>
      <c r="E113" s="15">
        <f t="shared" si="62"/>
        <v>0</v>
      </c>
      <c r="F113" s="15">
        <f t="shared" si="62"/>
        <v>4423.22</v>
      </c>
      <c r="G113" s="15">
        <f t="shared" si="62"/>
        <v>4423.22</v>
      </c>
      <c r="H113" s="15">
        <f t="shared" si="62"/>
        <v>4423.22</v>
      </c>
      <c r="I113" s="15">
        <f t="shared" si="62"/>
        <v>4423.22</v>
      </c>
      <c r="J113" s="15">
        <f t="shared" si="62"/>
        <v>4423.22</v>
      </c>
      <c r="K113" s="15">
        <f t="shared" si="41"/>
        <v>0</v>
      </c>
    </row>
    <row r="114" spans="1:11" x14ac:dyDescent="0.25">
      <c r="A114" s="16">
        <v>392</v>
      </c>
      <c r="B114" s="17" t="s">
        <v>119</v>
      </c>
      <c r="C114" s="18">
        <f t="shared" ref="C114:J114" si="63">SUM(C115:C115)</f>
        <v>0</v>
      </c>
      <c r="D114" s="18">
        <f t="shared" si="63"/>
        <v>0</v>
      </c>
      <c r="E114" s="18">
        <f t="shared" si="63"/>
        <v>0</v>
      </c>
      <c r="F114" s="18">
        <f t="shared" si="63"/>
        <v>0</v>
      </c>
      <c r="G114" s="18">
        <f t="shared" si="63"/>
        <v>0</v>
      </c>
      <c r="H114" s="18">
        <f t="shared" si="63"/>
        <v>0</v>
      </c>
      <c r="I114" s="18">
        <f t="shared" si="63"/>
        <v>0</v>
      </c>
      <c r="J114" s="18">
        <f t="shared" si="63"/>
        <v>0</v>
      </c>
      <c r="K114" s="18">
        <f t="shared" si="41"/>
        <v>0</v>
      </c>
    </row>
    <row r="115" spans="1:11" x14ac:dyDescent="0.25">
      <c r="A115" s="19">
        <v>39201</v>
      </c>
      <c r="B115" s="20" t="s">
        <v>120</v>
      </c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25.5" x14ac:dyDescent="0.25">
      <c r="A116" s="16">
        <v>395</v>
      </c>
      <c r="B116" s="17" t="s">
        <v>121</v>
      </c>
      <c r="C116" s="18">
        <f t="shared" ref="C116:J116" si="64">SUM(C117:C117)</f>
        <v>24.96</v>
      </c>
      <c r="D116" s="18">
        <f t="shared" si="64"/>
        <v>4398.26</v>
      </c>
      <c r="E116" s="18">
        <f t="shared" si="64"/>
        <v>0</v>
      </c>
      <c r="F116" s="18">
        <f t="shared" si="64"/>
        <v>4423.22</v>
      </c>
      <c r="G116" s="18">
        <f t="shared" si="64"/>
        <v>4423.22</v>
      </c>
      <c r="H116" s="18">
        <f t="shared" si="64"/>
        <v>4423.22</v>
      </c>
      <c r="I116" s="18">
        <f t="shared" si="64"/>
        <v>4423.22</v>
      </c>
      <c r="J116" s="18">
        <f t="shared" si="64"/>
        <v>4423.22</v>
      </c>
      <c r="K116" s="18">
        <f t="shared" si="41"/>
        <v>0</v>
      </c>
    </row>
    <row r="117" spans="1:11" x14ac:dyDescent="0.25">
      <c r="A117" s="19">
        <v>39501</v>
      </c>
      <c r="B117" s="20" t="s">
        <v>122</v>
      </c>
      <c r="C117" s="21">
        <v>24.96</v>
      </c>
      <c r="D117" s="21">
        <v>4398.26</v>
      </c>
      <c r="E117" s="21"/>
      <c r="F117" s="21">
        <f>SUM(C117:D117)</f>
        <v>4423.22</v>
      </c>
      <c r="G117" s="21">
        <v>4423.22</v>
      </c>
      <c r="H117" s="21">
        <v>4423.22</v>
      </c>
      <c r="I117" s="21">
        <v>4423.22</v>
      </c>
      <c r="J117" s="21">
        <v>4423.22</v>
      </c>
      <c r="K117" s="21"/>
    </row>
    <row r="118" spans="1:11" ht="30" x14ac:dyDescent="0.25">
      <c r="A118" s="10">
        <v>5000</v>
      </c>
      <c r="B118" s="11" t="s">
        <v>123</v>
      </c>
      <c r="C118" s="12">
        <f>+C119+C122+C126+C128</f>
        <v>0</v>
      </c>
      <c r="D118" s="12">
        <f>+D119+D122+D125</f>
        <v>74221.98</v>
      </c>
      <c r="E118" s="12">
        <f t="shared" ref="E118:J118" si="65">+E119+E122+E125</f>
        <v>0</v>
      </c>
      <c r="F118" s="12">
        <f t="shared" si="65"/>
        <v>74221.98</v>
      </c>
      <c r="G118" s="12">
        <f t="shared" si="65"/>
        <v>74221.98</v>
      </c>
      <c r="H118" s="12">
        <f t="shared" si="65"/>
        <v>74221.98</v>
      </c>
      <c r="I118" s="12">
        <f t="shared" si="65"/>
        <v>74221.98</v>
      </c>
      <c r="J118" s="12">
        <f t="shared" si="65"/>
        <v>74221.98</v>
      </c>
      <c r="K118" s="12">
        <f t="shared" si="41"/>
        <v>0</v>
      </c>
    </row>
    <row r="119" spans="1:11" x14ac:dyDescent="0.25">
      <c r="A119" s="13">
        <v>5100</v>
      </c>
      <c r="B119" s="14" t="s">
        <v>124</v>
      </c>
      <c r="C119" s="15">
        <f t="shared" ref="C119:J119" si="66">+C120</f>
        <v>0</v>
      </c>
      <c r="D119" s="15">
        <f t="shared" si="66"/>
        <v>0</v>
      </c>
      <c r="E119" s="15">
        <f t="shared" si="66"/>
        <v>0</v>
      </c>
      <c r="F119" s="15">
        <f t="shared" si="66"/>
        <v>0</v>
      </c>
      <c r="G119" s="15">
        <f t="shared" si="66"/>
        <v>0</v>
      </c>
      <c r="H119" s="15">
        <f t="shared" si="66"/>
        <v>0</v>
      </c>
      <c r="I119" s="15">
        <f t="shared" si="66"/>
        <v>0</v>
      </c>
      <c r="J119" s="15">
        <f t="shared" si="66"/>
        <v>0</v>
      </c>
      <c r="K119" s="15">
        <f t="shared" si="41"/>
        <v>0</v>
      </c>
    </row>
    <row r="120" spans="1:11" ht="25.5" x14ac:dyDescent="0.25">
      <c r="A120" s="16">
        <v>515</v>
      </c>
      <c r="B120" s="17" t="s">
        <v>125</v>
      </c>
      <c r="C120" s="18">
        <f t="shared" ref="C120:J120" si="67">SUM(C121:C121)</f>
        <v>0</v>
      </c>
      <c r="D120" s="18">
        <f t="shared" si="67"/>
        <v>0</v>
      </c>
      <c r="E120" s="18">
        <f t="shared" si="67"/>
        <v>0</v>
      </c>
      <c r="F120" s="18">
        <f t="shared" si="67"/>
        <v>0</v>
      </c>
      <c r="G120" s="18">
        <f t="shared" si="67"/>
        <v>0</v>
      </c>
      <c r="H120" s="18">
        <f t="shared" si="67"/>
        <v>0</v>
      </c>
      <c r="I120" s="18">
        <f t="shared" si="67"/>
        <v>0</v>
      </c>
      <c r="J120" s="18">
        <f t="shared" si="67"/>
        <v>0</v>
      </c>
      <c r="K120" s="18">
        <f t="shared" si="41"/>
        <v>0</v>
      </c>
    </row>
    <row r="121" spans="1:11" x14ac:dyDescent="0.25">
      <c r="A121" s="19">
        <v>51501</v>
      </c>
      <c r="B121" s="20" t="s">
        <v>126</v>
      </c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25.5" x14ac:dyDescent="0.25">
      <c r="A122" s="13">
        <v>5200</v>
      </c>
      <c r="B122" s="14" t="s">
        <v>127</v>
      </c>
      <c r="C122" s="15">
        <f t="shared" ref="C122:J122" si="68">+C123</f>
        <v>0</v>
      </c>
      <c r="D122" s="15">
        <f t="shared" si="68"/>
        <v>0</v>
      </c>
      <c r="E122" s="15">
        <f t="shared" si="68"/>
        <v>0</v>
      </c>
      <c r="F122" s="15">
        <f t="shared" si="68"/>
        <v>0</v>
      </c>
      <c r="G122" s="15">
        <f t="shared" si="68"/>
        <v>0</v>
      </c>
      <c r="H122" s="15">
        <f t="shared" si="68"/>
        <v>0</v>
      </c>
      <c r="I122" s="15">
        <f t="shared" si="68"/>
        <v>0</v>
      </c>
      <c r="J122" s="15">
        <f t="shared" si="68"/>
        <v>0</v>
      </c>
      <c r="K122" s="15">
        <f t="shared" si="41"/>
        <v>0</v>
      </c>
    </row>
    <row r="123" spans="1:11" x14ac:dyDescent="0.25">
      <c r="A123" s="16">
        <v>523</v>
      </c>
      <c r="B123" s="17" t="s">
        <v>128</v>
      </c>
      <c r="C123" s="18">
        <f t="shared" ref="C123:J123" si="69">SUM(C124:C124)</f>
        <v>0</v>
      </c>
      <c r="D123" s="18">
        <f t="shared" si="69"/>
        <v>0</v>
      </c>
      <c r="E123" s="18">
        <f t="shared" si="69"/>
        <v>0</v>
      </c>
      <c r="F123" s="18">
        <f t="shared" si="69"/>
        <v>0</v>
      </c>
      <c r="G123" s="18">
        <f t="shared" si="69"/>
        <v>0</v>
      </c>
      <c r="H123" s="18">
        <f t="shared" si="69"/>
        <v>0</v>
      </c>
      <c r="I123" s="18">
        <f t="shared" si="69"/>
        <v>0</v>
      </c>
      <c r="J123" s="18">
        <f t="shared" si="69"/>
        <v>0</v>
      </c>
      <c r="K123" s="18">
        <f t="shared" si="41"/>
        <v>0</v>
      </c>
    </row>
    <row r="124" spans="1:11" x14ac:dyDescent="0.25">
      <c r="A124" s="19">
        <v>52301</v>
      </c>
      <c r="B124" s="20" t="s">
        <v>129</v>
      </c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x14ac:dyDescent="0.25">
      <c r="A125" s="19">
        <v>5500</v>
      </c>
      <c r="B125" s="14" t="s">
        <v>131</v>
      </c>
      <c r="C125" s="15">
        <f>+C128+C126</f>
        <v>0</v>
      </c>
      <c r="D125" s="15">
        <f>+D128+D126</f>
        <v>74221.98</v>
      </c>
      <c r="E125" s="15">
        <f t="shared" ref="E125:I125" si="70">+E128+E126</f>
        <v>0</v>
      </c>
      <c r="F125" s="15">
        <f t="shared" si="70"/>
        <v>74221.98</v>
      </c>
      <c r="G125" s="15">
        <f t="shared" si="70"/>
        <v>74221.98</v>
      </c>
      <c r="H125" s="15">
        <f t="shared" si="70"/>
        <v>74221.98</v>
      </c>
      <c r="I125" s="15">
        <f t="shared" si="70"/>
        <v>74221.98</v>
      </c>
      <c r="J125" s="15">
        <f>+J128+J126</f>
        <v>74221.98</v>
      </c>
      <c r="K125" s="15">
        <f t="shared" ref="K125:K128" si="71">+F125-H125</f>
        <v>0</v>
      </c>
    </row>
    <row r="126" spans="1:11" x14ac:dyDescent="0.25">
      <c r="A126" s="19"/>
      <c r="B126" s="29" t="s">
        <v>131</v>
      </c>
      <c r="C126" s="18">
        <f t="shared" ref="C126:J126" si="72">SUM(C127:C127)</f>
        <v>0</v>
      </c>
      <c r="D126" s="18">
        <f t="shared" si="72"/>
        <v>0</v>
      </c>
      <c r="E126" s="18">
        <f t="shared" si="72"/>
        <v>0</v>
      </c>
      <c r="F126" s="18">
        <f t="shared" si="72"/>
        <v>0</v>
      </c>
      <c r="G126" s="18">
        <f t="shared" si="72"/>
        <v>0</v>
      </c>
      <c r="H126" s="18">
        <f t="shared" si="72"/>
        <v>0</v>
      </c>
      <c r="I126" s="18">
        <f t="shared" si="72"/>
        <v>0</v>
      </c>
      <c r="J126" s="18">
        <f t="shared" si="72"/>
        <v>0</v>
      </c>
      <c r="K126" s="18">
        <f t="shared" si="71"/>
        <v>0</v>
      </c>
    </row>
    <row r="127" spans="1:11" x14ac:dyDescent="0.25">
      <c r="A127" s="19"/>
      <c r="B127" s="14" t="s">
        <v>132</v>
      </c>
      <c r="C127" s="15">
        <v>0</v>
      </c>
      <c r="D127" s="15">
        <v>0</v>
      </c>
      <c r="E127" s="15"/>
      <c r="F127" s="15">
        <f>SUM(C127:D127)</f>
        <v>0</v>
      </c>
      <c r="G127" s="15">
        <v>0</v>
      </c>
      <c r="H127" s="15">
        <v>0</v>
      </c>
      <c r="I127" s="15">
        <v>0</v>
      </c>
      <c r="J127" s="15">
        <v>0</v>
      </c>
      <c r="K127" s="15"/>
    </row>
    <row r="128" spans="1:11" x14ac:dyDescent="0.25">
      <c r="A128" s="19"/>
      <c r="B128" s="29" t="s">
        <v>133</v>
      </c>
      <c r="C128" s="18">
        <f>SUM(C129)</f>
        <v>0</v>
      </c>
      <c r="D128" s="18">
        <f t="shared" ref="D128:J128" si="73">SUM(D129:D129)</f>
        <v>74221.98</v>
      </c>
      <c r="E128" s="18">
        <f t="shared" si="73"/>
        <v>0</v>
      </c>
      <c r="F128" s="18">
        <f t="shared" si="73"/>
        <v>74221.98</v>
      </c>
      <c r="G128" s="18">
        <f t="shared" si="73"/>
        <v>74221.98</v>
      </c>
      <c r="H128" s="18">
        <f t="shared" si="73"/>
        <v>74221.98</v>
      </c>
      <c r="I128" s="18">
        <f t="shared" si="73"/>
        <v>74221.98</v>
      </c>
      <c r="J128" s="18">
        <f t="shared" si="73"/>
        <v>74221.98</v>
      </c>
      <c r="K128" s="18">
        <f t="shared" si="71"/>
        <v>0</v>
      </c>
    </row>
    <row r="129" spans="1:11" x14ac:dyDescent="0.25">
      <c r="A129" s="19"/>
      <c r="B129" s="14" t="s">
        <v>134</v>
      </c>
      <c r="C129" s="21">
        <v>0</v>
      </c>
      <c r="D129" s="21">
        <v>74221.98</v>
      </c>
      <c r="E129" s="21">
        <v>0</v>
      </c>
      <c r="F129" s="21">
        <f>SUM(C129:D129)</f>
        <v>74221.98</v>
      </c>
      <c r="G129" s="21">
        <v>74221.98</v>
      </c>
      <c r="H129" s="21">
        <v>74221.98</v>
      </c>
      <c r="I129" s="21">
        <v>74221.98</v>
      </c>
      <c r="J129" s="21">
        <v>74221.98</v>
      </c>
      <c r="K129" s="21"/>
    </row>
    <row r="130" spans="1:11" s="23" customFormat="1" x14ac:dyDescent="0.25">
      <c r="A130" s="44" t="s">
        <v>130</v>
      </c>
      <c r="B130" s="45"/>
      <c r="C130" s="24">
        <f>+C11+C28+C60+C118</f>
        <v>602091.62</v>
      </c>
      <c r="D130" s="24">
        <f>+D11+D28+D60+D118</f>
        <v>138580.01999999999</v>
      </c>
      <c r="E130" s="24">
        <f t="shared" ref="E130:I130" si="74">+E11+E28+E60+E118</f>
        <v>80996.88</v>
      </c>
      <c r="F130" s="24">
        <f t="shared" si="74"/>
        <v>659674.76</v>
      </c>
      <c r="G130" s="24">
        <f t="shared" si="74"/>
        <v>659674.76</v>
      </c>
      <c r="H130" s="24">
        <f t="shared" si="74"/>
        <v>659674.76</v>
      </c>
      <c r="I130" s="24">
        <f t="shared" si="74"/>
        <v>659674.76</v>
      </c>
      <c r="J130" s="24">
        <f>+J11+J28+J60+J118</f>
        <v>659674.76</v>
      </c>
      <c r="K130" s="24">
        <f t="shared" si="41"/>
        <v>0</v>
      </c>
    </row>
    <row r="131" spans="1:11" s="23" customFormat="1" ht="14.25" x14ac:dyDescent="0.2">
      <c r="A131" s="25"/>
      <c r="H131" s="26"/>
      <c r="I131" s="27"/>
    </row>
    <row r="132" spans="1:11" s="23" customFormat="1" ht="15" customHeight="1" x14ac:dyDescent="0.2">
      <c r="A132" s="25"/>
      <c r="D132" s="30"/>
      <c r="I132" s="27"/>
    </row>
    <row r="133" spans="1:11" s="28" customFormat="1" ht="18.75" customHeight="1" x14ac:dyDescent="0.25">
      <c r="A133" s="25"/>
      <c r="B133" s="23"/>
      <c r="C133" s="23"/>
      <c r="D133" s="30"/>
      <c r="E133" s="23"/>
      <c r="F133" s="23"/>
      <c r="G133" s="23"/>
      <c r="H133" s="23"/>
      <c r="I133" s="23"/>
      <c r="J133" s="23"/>
      <c r="K133" s="23"/>
    </row>
  </sheetData>
  <mergeCells count="16">
    <mergeCell ref="A130:B130"/>
    <mergeCell ref="A1:K1"/>
    <mergeCell ref="A2:K2"/>
    <mergeCell ref="A3:K3"/>
    <mergeCell ref="A6:A8"/>
    <mergeCell ref="B6:B8"/>
    <mergeCell ref="C6:J6"/>
    <mergeCell ref="K6:K8"/>
    <mergeCell ref="C7:C8"/>
    <mergeCell ref="D7:E7"/>
    <mergeCell ref="G7:G8"/>
    <mergeCell ref="H7:H8"/>
    <mergeCell ref="I7:I8"/>
    <mergeCell ref="J7:J8"/>
    <mergeCell ref="A9:B10"/>
    <mergeCell ref="C9:K10"/>
  </mergeCells>
  <pageMargins left="0.7" right="0.7" top="0.75" bottom="0.75" header="0.3" footer="0.3"/>
  <pageSetup scale="55" fitToHeight="0" orientation="landscape" r:id="rId1"/>
  <headerFooter>
    <oddFooter>ISAF-e74f9c15-d09b-c393-c146-eb944489fdd4
10/14/2019 2:32:38 PM</oddFooter>
    <evenFooter>ISAF-e74f9c15-d09b-c393-c146-eb944489fdd4
10/14/2019 2:32:38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MARICRUZ Pacheco</cp:lastModifiedBy>
  <cp:lastPrinted>2019-10-14T21:29:44Z</cp:lastPrinted>
  <dcterms:created xsi:type="dcterms:W3CDTF">2019-10-14T18:29:10Z</dcterms:created>
  <dcterms:modified xsi:type="dcterms:W3CDTF">2020-11-18T18:07:29Z</dcterms:modified>
</cp:coreProperties>
</file>